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PARA IMPRIMIR\"/>
    </mc:Choice>
  </mc:AlternateContent>
  <bookViews>
    <workbookView xWindow="0" yWindow="0" windowWidth="17325" windowHeight="9450"/>
  </bookViews>
  <sheets>
    <sheet name="INFORME PARCIAL ENE A MAR 2024" sheetId="1" r:id="rId1"/>
  </sheets>
  <externalReferences>
    <externalReference r:id="rId2"/>
    <externalReference r:id="rId3"/>
  </externalReferences>
  <definedNames>
    <definedName name="_xlnm.Print_Area" localSheetId="0">'INFORME PARCIAL ENE A MAR 2024'!$A$1:$G$395</definedName>
    <definedName name="_xlnm.Print_Titles" localSheetId="0">'INFORME PARCIAL ENE A MAR 2024'!$1:$8</definedName>
  </definedNames>
  <calcPr calcId="162913"/>
</workbook>
</file>

<file path=xl/calcChain.xml><?xml version="1.0" encoding="utf-8"?>
<calcChain xmlns="http://schemas.openxmlformats.org/spreadsheetml/2006/main">
  <c r="F253" i="1" l="1"/>
  <c r="F252" i="1"/>
  <c r="F251" i="1"/>
  <c r="F249" i="1"/>
  <c r="F248" i="1"/>
  <c r="F247" i="1"/>
  <c r="F245" i="1"/>
  <c r="F244" i="1"/>
  <c r="F243" i="1"/>
  <c r="F242" i="1"/>
  <c r="F241" i="1"/>
  <c r="F240" i="1"/>
  <c r="F239" i="1"/>
  <c r="F237" i="1"/>
  <c r="F236" i="1"/>
  <c r="F235" i="1"/>
  <c r="F234" i="1"/>
  <c r="F233" i="1"/>
  <c r="F232" i="1"/>
  <c r="F231" i="1"/>
  <c r="F230" i="1"/>
  <c r="F228" i="1"/>
  <c r="F227" i="1"/>
  <c r="F226" i="1"/>
  <c r="F225" i="1"/>
  <c r="F224" i="1"/>
  <c r="F223" i="1"/>
  <c r="F222" i="1"/>
  <c r="F221" i="1"/>
  <c r="F219" i="1"/>
  <c r="F218" i="1"/>
  <c r="F217" i="1"/>
  <c r="F216" i="1"/>
  <c r="F215" i="1"/>
  <c r="E250" i="1"/>
  <c r="E246" i="1"/>
  <c r="E238" i="1"/>
  <c r="E229" i="1"/>
  <c r="E220" i="1"/>
  <c r="E214" i="1"/>
  <c r="E254" i="1" s="1"/>
  <c r="D250" i="1"/>
  <c r="D246" i="1"/>
  <c r="D238" i="1"/>
  <c r="D229" i="1"/>
  <c r="D220" i="1"/>
  <c r="D214" i="1"/>
  <c r="F246" i="1" l="1"/>
  <c r="D254" i="1"/>
  <c r="F229" i="1"/>
  <c r="F214" i="1"/>
  <c r="F250" i="1"/>
  <c r="F220" i="1"/>
  <c r="F238" i="1"/>
  <c r="C282" i="1"/>
  <c r="C281" i="1"/>
  <c r="F254" i="1" l="1"/>
  <c r="C280" i="1"/>
  <c r="C279" i="1"/>
  <c r="E109" i="1"/>
  <c r="E108" i="1"/>
  <c r="A324" i="1" l="1"/>
  <c r="A325" i="1" s="1"/>
  <c r="A326" i="1" s="1"/>
  <c r="A20" i="1"/>
  <c r="A21" i="1" s="1"/>
  <c r="A22" i="1" s="1"/>
  <c r="A23" i="1" s="1"/>
  <c r="A24" i="1" s="1"/>
  <c r="A25" i="1" s="1"/>
  <c r="A26" i="1" s="1"/>
  <c r="A27" i="1" s="1"/>
  <c r="A28" i="1" s="1"/>
  <c r="A30" i="1" s="1"/>
  <c r="A31" i="1" s="1"/>
  <c r="A32" i="1" s="1"/>
  <c r="A33" i="1" s="1"/>
  <c r="A34" i="1" s="1"/>
  <c r="A35" i="1" s="1"/>
</calcChain>
</file>

<file path=xl/sharedStrings.xml><?xml version="1.0" encoding="utf-8"?>
<sst xmlns="http://schemas.openxmlformats.org/spreadsheetml/2006/main" count="973" uniqueCount="698">
  <si>
    <t>1- PRESENTACIÓN</t>
  </si>
  <si>
    <t>Institución:</t>
  </si>
  <si>
    <t>Misión institucional</t>
  </si>
  <si>
    <t>Nro.</t>
  </si>
  <si>
    <t>Dependencia</t>
  </si>
  <si>
    <t>Responsable</t>
  </si>
  <si>
    <t>Cargo que Ocupa</t>
  </si>
  <si>
    <t>Priorización</t>
  </si>
  <si>
    <t>Vinculación POI, PEI, PND, ODS.</t>
  </si>
  <si>
    <t>Justificaciones</t>
  </si>
  <si>
    <t xml:space="preserve">Evidencia </t>
  </si>
  <si>
    <t>Mes</t>
  </si>
  <si>
    <t>Nivel de Cumplimiento (%)</t>
  </si>
  <si>
    <t>Cantidad de Consultas</t>
  </si>
  <si>
    <t>Respondidos</t>
  </si>
  <si>
    <t>N°</t>
  </si>
  <si>
    <t>Descripción</t>
  </si>
  <si>
    <t>Objetivo</t>
  </si>
  <si>
    <t>Metas</t>
  </si>
  <si>
    <t>Población Beneficiaria</t>
  </si>
  <si>
    <t>Porcentaje de Ejecución</t>
  </si>
  <si>
    <t>Evidencia (Informe de Avance de Metas - SPR)</t>
  </si>
  <si>
    <t>ID</t>
  </si>
  <si>
    <t>Objeto</t>
  </si>
  <si>
    <t>Valor del Contrato</t>
  </si>
  <si>
    <t>Proveedor Adjudicado</t>
  </si>
  <si>
    <t>Estado (Ejecución - Finiquitado)</t>
  </si>
  <si>
    <t>Enlace DNCP</t>
  </si>
  <si>
    <t>Presupuestado</t>
  </si>
  <si>
    <t>Saldos</t>
  </si>
  <si>
    <t>Evidencia (Enlace Ley 5189)</t>
  </si>
  <si>
    <t>Evidencia</t>
  </si>
  <si>
    <t>Denominación</t>
  </si>
  <si>
    <t>Dependencia Responsable del Canal de Participación</t>
  </si>
  <si>
    <t>Evidencia (Página Web, Buzón de SQR, Etc.)</t>
  </si>
  <si>
    <t>Ticket Numero</t>
  </si>
  <si>
    <t>Fecha Ingreso</t>
  </si>
  <si>
    <t>Estado</t>
  </si>
  <si>
    <t>Auditorias Financieras</t>
  </si>
  <si>
    <t>Evidencia (Enlace Ley 5282/14)</t>
  </si>
  <si>
    <t>Auditorias de Gestión</t>
  </si>
  <si>
    <t>Auditorías Externas</t>
  </si>
  <si>
    <t>Otros tipos de Auditoria</t>
  </si>
  <si>
    <t>Informe de referencia</t>
  </si>
  <si>
    <t>Evidencia (Adjuntar Documento)</t>
  </si>
  <si>
    <t>Periodo</t>
  </si>
  <si>
    <t>Cantidad de Miembros del CRCC:</t>
  </si>
  <si>
    <t>Total Mujeres:</t>
  </si>
  <si>
    <t>Total Hombres :</t>
  </si>
  <si>
    <t>Nivel de Cumplimiento</t>
  </si>
  <si>
    <t>Total nivel directivo o rango superior:</t>
  </si>
  <si>
    <t>Calificación MECIP de la Contraloría General de la República (CGR)</t>
  </si>
  <si>
    <t xml:space="preserve">Tema </t>
  </si>
  <si>
    <t>Enlace Portal de Transparencia de la SENAC</t>
  </si>
  <si>
    <t>Enlace publicación de SFP</t>
  </si>
  <si>
    <t>Enlace Portal AIP</t>
  </si>
  <si>
    <t>Fecha</t>
  </si>
  <si>
    <t>Fecha de Contrato</t>
  </si>
  <si>
    <t>Enlace Portal de Denuncias de la SENAC</t>
  </si>
  <si>
    <t>Nro. Informe</t>
  </si>
  <si>
    <t xml:space="preserve">(Puede complementar información aquí y apoyarse en gráficos ilustrativos) </t>
  </si>
  <si>
    <t>Producto (actividades, materiales, insumos, etc)</t>
  </si>
  <si>
    <t>Enlace</t>
  </si>
  <si>
    <t>Ambito de Aplicación</t>
  </si>
  <si>
    <t>Cantidad de Riesgos detectados</t>
  </si>
  <si>
    <t>Medidas de mitigación</t>
  </si>
  <si>
    <t>Enlace Evidencias</t>
  </si>
  <si>
    <t>Descripción del Riesgo de corrupción</t>
  </si>
  <si>
    <t>Descripción de las actividades realizadas en base a los resultados</t>
  </si>
  <si>
    <t>Cantidad de funcionarios que completaron el diagnostico</t>
  </si>
  <si>
    <t>Cantidad de indicadores</t>
  </si>
  <si>
    <t>Descripción del Indicador misional</t>
  </si>
  <si>
    <t>2- PLAN DE RENDICIÓN DE CUENTAS AL CIUDADANO</t>
  </si>
  <si>
    <t>3- GESTIÓN INSTITUCIONAL</t>
  </si>
  <si>
    <t>3.2 Nivel de Cumplimiento  de Minimo de Información Disponible - Transparencia Activa Ley 5282/14</t>
  </si>
  <si>
    <t>3.3 Nivel de Cumplimiento de Respuestas a Consultas Ciudadanas - Transparencia Pasiva Ley N° 5282/14</t>
  </si>
  <si>
    <t xml:space="preserve">Objeto de Gasto </t>
  </si>
  <si>
    <t>3.5 Contrataciones realizadas</t>
  </si>
  <si>
    <t>3.6 Ejecución Financiera</t>
  </si>
  <si>
    <t>2.1. Resolución de Aprobación y Anexo de Plan de Rendición de Cuentas</t>
  </si>
  <si>
    <t>2.2 Plan de Rendición de Cuentas. (Copiar abajo link de acceso directo)</t>
  </si>
  <si>
    <t xml:space="preserve">Cantidad de hombres </t>
  </si>
  <si>
    <t>Cantidad de mujeres</t>
  </si>
  <si>
    <t>No Respondidos o Reconsideradas</t>
  </si>
  <si>
    <t>DIRECCION NACIONAL DE AERONAUTICA CIVIL - DINAC</t>
  </si>
  <si>
    <t>Unidad de Transparencia y Anticorrupción</t>
  </si>
  <si>
    <t>Dirección de Aeronáutica</t>
  </si>
  <si>
    <t>Dirección de Meteorología e Hidrología</t>
  </si>
  <si>
    <t>Secretaría General</t>
  </si>
  <si>
    <t>Auditoría Interna</t>
  </si>
  <si>
    <t>Subdirección de Planificación</t>
  </si>
  <si>
    <t>Subdirección de Administración y Finanzas</t>
  </si>
  <si>
    <t>Coordinación General de Tecnología de Información y Comunicación</t>
  </si>
  <si>
    <t>Coordinación General de Talento Humano</t>
  </si>
  <si>
    <t>Secretaría Comunicacional</t>
  </si>
  <si>
    <t>Lic. Antonio Sanabria Orue</t>
  </si>
  <si>
    <t>Lic. Lidia Graciela Cáceres Ocampos</t>
  </si>
  <si>
    <t>Sr. Jorge Daniel Insfrán Aguilera</t>
  </si>
  <si>
    <t xml:space="preserve">Coordinadora General </t>
  </si>
  <si>
    <t xml:space="preserve">Asesor </t>
  </si>
  <si>
    <t>Gerente de Normas de Navegación Aérea</t>
  </si>
  <si>
    <t>Gerente de Proyectos de Inversión</t>
  </si>
  <si>
    <t>Asistente</t>
  </si>
  <si>
    <t>Secretaria Comunicacional</t>
  </si>
  <si>
    <t>Gerente de Calidad</t>
  </si>
  <si>
    <t>Sr. Mario David Pereira Gimenez</t>
  </si>
  <si>
    <t>http://www.dinac.gov.py/v3/index.php/transparencia-y-anticorrupcion-dinac/ley-5282-14-art-8-acceso-a-la-informacion-publica</t>
  </si>
  <si>
    <t>3.4- Servicios o Productos Misionales (Depende de la Naturaleza de la Misión Institucional, puede abarcar un Programa o Proyecto)</t>
  </si>
  <si>
    <t>http://www.dinac.gov.py/v3/index.php/transparencia-y-anticorrupcion-dinac/informacion-publica-ley-5189-2014</t>
  </si>
  <si>
    <t>https://transparencia.senac.gov.py</t>
  </si>
  <si>
    <t>No aplica</t>
  </si>
  <si>
    <t>https://pyenresultados.rindiendocuentas.gov.py/PerfilEntidad?codEntidad=25-5&amp;codEntidad=25-5#programasActividades</t>
  </si>
  <si>
    <t>Línea baja operacional Centro Meteorológico Nacional</t>
  </si>
  <si>
    <t>Línea telefónica 24/7</t>
  </si>
  <si>
    <t>Departamento de Análisis y Predicción del Tiempo</t>
  </si>
  <si>
    <t>Línea baja operacional Aeropuerto Internacional Silvio Pettirossi.</t>
  </si>
  <si>
    <t>Departamento Meteorología Aeronáutica - AISP</t>
  </si>
  <si>
    <t>Página web institucional en guaraní.</t>
  </si>
  <si>
    <t>Traducción de las cabeceras de página al idioma guaraní.</t>
  </si>
  <si>
    <t>www.meteorologia.gov.py</t>
  </si>
  <si>
    <t>Supuesta Infracción a Leyes Especiales</t>
  </si>
  <si>
    <t>Dirección de Aeropuerto</t>
  </si>
  <si>
    <t>file:///C:/Users/hp/Downloads/2516_Resolucion_267-2023.pdf</t>
  </si>
  <si>
    <t xml:space="preserve">Observación: Las siglas SENAC significa Secretaría Nacional de Anticorrupción - Portal de Transparencia Activa de la SENAC </t>
  </si>
  <si>
    <t>http://www.dinac.gov.py/v3/index.php/transparencia-y-anticorrupcion-dinac/the-integrity-app</t>
  </si>
  <si>
    <t>http://www.dinac.gov.py/v3/index.php/transparencia-y-anticorrupcion-dinac/item/2532-implementacion-the-integrity-app</t>
  </si>
  <si>
    <t xml:space="preserve">Durante el mes de febrero del ejercicio 2023, en la primera fase de implementación del componente en la DINAC, se realizó varias jornadas de inducción dirigido a la Alta Dirección, Gerentes, Jefes de Departamento y funcionarios que ocupan cargos en la institución, quienes se registraron en el sistema mediante un usuario y contraseña, utilizando un correo institucional asignado a cada servidor público, tomando como indicador los cargos descriptos en la nómina de funcionarios según las áreas aprobadas en el organigrama institucional con una expectativa de participación de un rango promedio de 300 funcionarios, meta que fue superada, destacándose la participación en los departamentos de Capital (Asunción), Central, Alto Paraná, Alto Paraguay, Amambay, Boquerón, Caaguazú, Canindeyú, Concepción, Itapúa, Ñeembucú, San Pedro en las áreas administrativas, de apoyo y misionales. En el Resultado Global de la Evaluación del Cuestionario se obtuvo un 83,51% (OCHENTA Y TRES, CINCUENTA Y UNO) de respuestas correctas de un total del 100%, en el cual se exponen treinta preguntas relacionadas a la Constitución Nacional, Ley N° 1626/2000, Manual de Rendición de Cuentas al Ciudadano, Norma 2015, Transparencia, Convenciones aprobadas y ratificadas por la República de Paraguay de Lucha contra la Corrupción, alcance de la SENAC, Código de Ética, Denuncias, Ley 1535/99, Conflicto de Intereses en la función Pública, Contrataciones públicas, ENIT, por citar algunos de temas de interes. La DINAC forma parte de las 88 instituciones públicas que dieron cumplimiento a la implementación del componente, OBTENIENDO EL MÁS ALTO PORCENTAJE DE PARTICIPACIÓN Y RESULTADO GLOBAL DE LA EVALUACIÓN, y, en consecuencia LIDERANDO LAS ESTADÍSTICAS en la implementación del Componente “The Integrity APP” entre las instituciones públicas que trabajan con la SENAC. 
</t>
  </si>
  <si>
    <t>Dirección de Aeronáutica - DINAC</t>
  </si>
  <si>
    <t>Logros alcanzados:</t>
  </si>
  <si>
    <t xml:space="preserve">a) Operaciones aéreas seguras; </t>
  </si>
  <si>
    <t>b) Cumplimiento de las disposiciones legales vigentes, en tiempo y forma.</t>
  </si>
  <si>
    <t>c) Aseguramiento de la conectividad del país con la aplicación de incentivos a las compañías;</t>
  </si>
  <si>
    <t xml:space="preserve">d) Servicios de Navegación Aérea vigilados, en cumplimiento a los estándares de la seguridad operacional establecida en la normativa vigente; </t>
  </si>
  <si>
    <t xml:space="preserve">e) Actividades de regulación y supervisión mejoradas; </t>
  </si>
  <si>
    <t>f) Usuarios del transporte aéreo protegidos;</t>
  </si>
  <si>
    <t>g) Pasajeros dentro de entornos confortables, saludables y seguros;</t>
  </si>
  <si>
    <t>h) Personal de la DINAC protegido;</t>
  </si>
  <si>
    <t>i) Población nacional mejor informada y protegida;</t>
  </si>
  <si>
    <t>SUBDIRECCION DE NAVEGACION AEREA -SDNA</t>
  </si>
  <si>
    <t>GERENCIA DE NORMAS DE NAVEGACION AERA - GNNA</t>
  </si>
  <si>
    <t>TRABAJOS AEREOS</t>
  </si>
  <si>
    <t>REGLAMENTOS NACIONALES - DE NAVEGACION AEREA</t>
  </si>
  <si>
    <t>PLAN ANUAL DE INSPECTORIA ANS 2023</t>
  </si>
  <si>
    <t>GERENCIA DE NORMAS DE AERODROMOS Y AYUDAS TERRESTRES - GNAGA</t>
  </si>
  <si>
    <t>PLAN ANUAL DE INSPECTORIA DE AERODROMOS (IAGA)</t>
  </si>
  <si>
    <t>REGLAMENTOS DE SANCIONES E INFRACCIONES PARA LOS PROVEEDORES DE SERVICIO</t>
  </si>
  <si>
    <t>SUBDIRECCION DE TRANSPORTE AEREO - STA</t>
  </si>
  <si>
    <t>SUBDIRECCION DE NORMAS DE VUELO - SNDV</t>
  </si>
  <si>
    <t>GERENCIA DE LICENCIAS AL PERSONAL AERONÁUTICO</t>
  </si>
  <si>
    <t>REMISIÓN SEMANAL DEL LISTADO ACTUALIZADO DE PILOTOS Y ESPECIALISTAS REGISTRADOS AL DPTO. ARO.</t>
  </si>
  <si>
    <t>OTORGAMIENTO DE LICENCIAS, AUTORIZACIONES ESPECIALES, CONVALIDACIONES Y CONVERSIONES DE LICENCIAS.</t>
  </si>
  <si>
    <t>CONTROL Y VIGILANCIA DE LA EXPEDICIÓN DE LOS CERTIFICADOS MÉDICOS AERONÁUTICOS (CMA) A MÉDICOS EXAMINADORES AERONÁUTICOS –AME.</t>
  </si>
  <si>
    <t>EMISIÓN DE DICTÁMENES</t>
  </si>
  <si>
    <t>VIGILANCIA</t>
  </si>
  <si>
    <t>CUMPLIMIENTO DE NORMAS AERONÁUTICAS.</t>
  </si>
  <si>
    <t>SEGURIDAD OPERACIONAL</t>
  </si>
  <si>
    <t>CUMPLIMIENTO DEL PLAN ANUAL DE CONTROL DE CALIDAD</t>
  </si>
  <si>
    <t>COMUNIDAD AERONAUTICA</t>
  </si>
  <si>
    <t>COMUNIDAD AERONÁUTICA.</t>
  </si>
  <si>
    <t>USUARIO, COMUNIDAD AERONÁUTICA.</t>
  </si>
  <si>
    <t xml:space="preserve">AEROPUERTOS, AERODROMOS, EXPLOTADORES DE AERONAVES, PROVEEDORES DE SERVICIOS </t>
  </si>
  <si>
    <t>CUMPLIDO</t>
  </si>
  <si>
    <t>EN PROCESO</t>
  </si>
  <si>
    <t>CORREOS ELÉCTRONICOS REMITIDOS.</t>
  </si>
  <si>
    <t>INFORME EXTRAÍDO DEL SISTEMA INFORMÁTICO RAPY.</t>
  </si>
  <si>
    <t>DIRECCIÓN DE AERONÁUTICA</t>
  </si>
  <si>
    <t>DIRECCIÓN DE METEOROLOGÍA E HIDROLOGÍA</t>
  </si>
  <si>
    <t>Abg. Cynthia Miguela Servian Aranda</t>
  </si>
  <si>
    <t xml:space="preserve">Jefe de Gabinete </t>
  </si>
  <si>
    <t>Gabinete</t>
  </si>
  <si>
    <t>Lic. Miguel Angel Zorrilla Melgarejo</t>
  </si>
  <si>
    <t>Lic. Fabio Joel Camacho Rojas</t>
  </si>
  <si>
    <t>MECIP</t>
  </si>
  <si>
    <t xml:space="preserve">C.P. Fredy Anthony Garay Torres </t>
  </si>
  <si>
    <t>Coordinador MECIP</t>
  </si>
  <si>
    <t>Lic. Maria Alejandra Noceda Romero</t>
  </si>
  <si>
    <t>Auditor Senior</t>
  </si>
  <si>
    <t>Abg. Abilio Joel Jimenez Arriola</t>
  </si>
  <si>
    <t>Abg. Natalia Maria Acuña Ferreira</t>
  </si>
  <si>
    <t>Coordinadora Gestion de Documentos</t>
  </si>
  <si>
    <t>3.1 Nivel de Cumplimiento  de Mínimo de Información Disponible - Transparencia Activa Ley 5189/14</t>
  </si>
  <si>
    <t xml:space="preserve"> https://drive.google.com/drive/folders/1D6H5XWsrXc44sBdW87j1G41PR0Z-V6kx?usp=sharing</t>
  </si>
  <si>
    <t>Captación de datos hidrológicos en convenio con DMH-DINAC</t>
  </si>
  <si>
    <t>https://www.meteorologia.gov.py/nivel-rio/vermas_convencional.php?code=2000086029</t>
  </si>
  <si>
    <t>Línea baja operacional Aeropuerto Internacional Guaraní</t>
  </si>
  <si>
    <t>Departamento Meteorología Aeronáutica - AIG</t>
  </si>
  <si>
    <t>http://www.dinac.gov.py/v3/index.php/dinac/subdirecciones/sub-direccion-de-navegacion-aerea/item/2422-politica-y-objetivos-de-calidad-de-la-gnna]</t>
  </si>
  <si>
    <t xml:space="preserve">FOMENTAR SERVICIOS AÉREOS NACIONALES E INTERNACIONALES </t>
  </si>
  <si>
    <t>ESTABLECER BASES DE IGUAL OPORTUNIDAD A UN COSTO COMPETITIVO, FACILITANDO A LAS LINEAS AEREAS EL DISEÑO DE SUS RUTAS.</t>
  </si>
  <si>
    <t>http://www.dinac.gov.py/v3/index.php/dinac/subdirecciones/sub-direccion-de-transporte-aereo</t>
  </si>
  <si>
    <t>CUMPLIMINETO DE COMPETENCIAS TECNICAS AERONAUTICAS</t>
  </si>
  <si>
    <t>ESTABLECER LA NORMATIVA QUE PERMITA LA OPERACIÓN Y EL DESARROLLO DEL SECTOR AERONÁUTICO NACIONAL, FISCALIZANDO EFICAZMENTE EL CUMPLIMIENTO DE  LAS OPERACIONES Y AERONAVEGABILIDAD DE LA AVIACIÓN GENERAL, COMERCIAL Y CERTIFICACIÓN DE EXPLOTADORES DE SERVICIOS AÉREOS. APLICANDO LOS PROGRAMAS DE PREVENCIÓN CORRESPONDIENTES</t>
  </si>
  <si>
    <t>http://www.dinac.gov.py/v3/index.php/dinac/subdirecciones/sub-direccion-de-normas-de-vuelo/item/57-subdireccion-de-normas-de-vuelo</t>
  </si>
  <si>
    <t xml:space="preserve"> SEGURIDAD DE LA AVIACIÓN CIVIL</t>
  </si>
  <si>
    <t>ELABORA, APLICA, AUDITA Y VIGILA EL CUMPLIMIENTO DE LAS NORMAS, MÉTODOS Y PROCEDIMIENTOS PARA SALVAGUARDAR A LA AVIACIÓN CIVIL CONTRA ACTOS DE INTERFERENCIA ILÍCITA, TENIENDO PRESENTE LA SEGURIDAD, REGULARIDAD Y LA EFICACIA DE LOS VUELOS.</t>
  </si>
  <si>
    <t>http://www.dinac.gov.py/v3/index.php/dinac/subdirecciones/sub-direccion-de-seguridad-de-la-aviacion-civil</t>
  </si>
  <si>
    <t>SUBDIRECCION DE SEGURIDAD DE LA AVIACION CIVIL - SAVSEC</t>
  </si>
  <si>
    <t xml:space="preserve">SEGURIDAD OPERACIONAL </t>
  </si>
  <si>
    <t xml:space="preserve">SEGURIDAD OPERACIONAL  </t>
  </si>
  <si>
    <t>NORMAS Y REGLAMENTOS  ACTUALIZADOS CONFORME A LA AMDT OACI</t>
  </si>
  <si>
    <t>CUMPLIMIENTO DEL PLAN DE INSPECTORIA ANUAL  100%</t>
  </si>
  <si>
    <t>PROVEEDOR DE SERVICIO DE NAVEGACION AEREA</t>
  </si>
  <si>
    <t xml:space="preserve"> INFORMES DE LAS INSPECCIONES REALIZADAS CON HALLAZGOS ENCONTRADOS </t>
  </si>
  <si>
    <t>NORMAS Y REGLAMENTOS  ACTUALIZADOS</t>
  </si>
  <si>
    <t>ACTUALIZACION DEL REGLAMENTO</t>
  </si>
  <si>
    <t>IMPULSAR Y MANTENER POLÍTICA AEROCOMERCIAL DE CIELOS ABIERTOS, GRADUALMENTE CON TODOS LOS ESTADOS MIEMBROS DE LA OACI</t>
  </si>
  <si>
    <t xml:space="preserve">GESTIONAR Y ACTUALIZAR INSTRUMENTOS BILATERALES Y MULTILATERALES LIBERALIZADOS E INCENTIVOS ECONÓMICOS A LOS EXPLOTADORES AÉREOS - </t>
  </si>
  <si>
    <t xml:space="preserve">1) IMPLEMENTAR POLÍTICAS INSTITUCIONALES DE IMPACTO NACIONAL E INTERNACIONAL ORIENTADAS AL DESARROLLO DE LA AVIACIÓN </t>
  </si>
  <si>
    <t>MEMORANDUM Y NOTAS P/DINAC</t>
  </si>
  <si>
    <t>2) ADOPTAR LAS POLÍTICAS EN EL SECTOR DEL TRANSPORTE AÉREO A FIN DE GARANTIZAR QUE LOS SERVICIOS AEROCOMERCIALES NACIONALES E INTERNACIONALES SEAN EFECTUADOS CONFORME CON LAS LEYES Y REGLAMENTOS APLICABLES PARA PROMOVER EL DESARROLLO DEL SECTOR, ASIMISMO COORDINAR LAS RELACIONES DE LA DINAC CON LOS ORGANISMOS INTERNACIONALES DE LA AVIACIÓN CIVIL Y FOMENTAR LA CREACIÓN DE UN CENTRO DE CONVERGENCIA  DE VUELOS INTERNACIONALES</t>
  </si>
  <si>
    <t>3) REALIZAR LOS ESTUDIOS ECONÓMICOS NECESARIOS PARA DETERMINAR LOS COSTOS DE EXPLOTACIÓN DEL TRANSPORTE AÉREO, LAS TARIFAS DE LOS SERVICIOS AEROCOMERCIALES COMO TAMBIÉN DISPONER DE DATOS ESTADÍSTICOS DE LA AVIACIÓN CIVIL PARA REALIZAR ESTUDIOS ECONÓMICOS DEL TRANSPORTE AÉREO NACIONAL E INTERNACIONAL.</t>
  </si>
  <si>
    <t>DICTAMENES Y MEMORANDUM ECONOMICO-FINANCIERO</t>
  </si>
  <si>
    <t>4) AUDITAR A LOS EXPLOTADORES TITULARES DE  CERTIFICADO VIGENTE RELATIVO A AUTORIDADES DE LA AVIACIÓN CIVIL NACIONAL E INTERNACIONAL,  A FIN DE VERIFICAR LA CAPACIDAD ECONÓMICA FINANCIERA DEL MISMO.</t>
  </si>
  <si>
    <t>COMUNIDAD AERONÁUTICA. SATISFECHA</t>
  </si>
  <si>
    <t xml:space="preserve">SE REMITIERON 3 (TRES) </t>
  </si>
  <si>
    <t xml:space="preserve">PLANILLA ELECTRÓNICA DE REGISTROS. </t>
  </si>
  <si>
    <t>RESPUESTAS A EXPEDIENTES</t>
  </si>
  <si>
    <t>GERENCIA DE AERONAVEGABILIDAD</t>
  </si>
  <si>
    <t>CERTIFICADOS DE AERONAVEGABILIDAD</t>
  </si>
  <si>
    <t>EMITIR CERTIFICADO DE AERONAVEGABILIDAD</t>
  </si>
  <si>
    <t xml:space="preserve">21 (VEINTIUNO) CERTIFICADOS SOLICITADOS EN EL TRIMESTRE </t>
  </si>
  <si>
    <t>USUARIOS DE SERVICIOS AERONAUTICOS</t>
  </si>
  <si>
    <t>18 (DIECIOCHO) CERTIFICADOS EMITIDOS</t>
  </si>
  <si>
    <t>INFORME DE GESTION DEL 2do TRIMESTRE</t>
  </si>
  <si>
    <r>
      <rPr>
        <b/>
        <sz val="12"/>
        <color theme="1"/>
        <rFont val="Calibri"/>
        <family val="2"/>
        <scheme val="minor"/>
      </rPr>
      <t>Observación:</t>
    </r>
    <r>
      <rPr>
        <sz val="12"/>
        <color theme="1"/>
        <rFont val="Calibri"/>
        <family val="2"/>
        <scheme val="minor"/>
      </rPr>
      <t xml:space="preserve"> 2 Personas decidieron no contestar y/o aclarar su sexo, computandose un total de 366 participantes.</t>
    </r>
  </si>
  <si>
    <t>Buzón de Sugerencias y Reclamos del Aeropuerto Internacional Silvio Pettirossi</t>
  </si>
  <si>
    <t>Implementado con relación a los servicios prestados por el AISP, para sus usuarios</t>
  </si>
  <si>
    <t>Administración del Aeropuerto Internacional Silvio Pettirossi</t>
  </si>
  <si>
    <t xml:space="preserve">Buzón obrante en el área - Documentación Administrativa </t>
  </si>
  <si>
    <t>Buzón  de Sugerencias y Reclamos del Aeropuerto Internacionall Guarani</t>
  </si>
  <si>
    <t>Implementado con relación a los servicios prestados por el AIG, para sus usuarios</t>
  </si>
  <si>
    <t>Administración del Aeropuerto Internacional Guaraní</t>
  </si>
  <si>
    <t>Buzón Suegerencias y Reclamos sobre los productos vinculados al Servicio de Información Aeronautica</t>
  </si>
  <si>
    <t>Implementado con relación a los productos vinculados al Servicio de Información Aeronáutica</t>
  </si>
  <si>
    <t>Dpto. de Servicio de Información Aeronáutica y Gerencia de Sistemas de Gestión de Calidad de la Dirección de Aeropuertos</t>
  </si>
  <si>
    <t xml:space="preserve">FL-CAL-09 Registro de Reclamos y Sugerencias - Documentación Administrativa </t>
  </si>
  <si>
    <t>Encuenta de Satisfacción del Usuario de los productos vinculados al Servicio de Información Aeronautica</t>
  </si>
  <si>
    <t>Encuesta Digital (Medicion Anual)</t>
  </si>
  <si>
    <t>Central telefonica del  Aeropuerto Internacional Silvio Pettirossi.</t>
  </si>
  <si>
    <t>Línea telefónica 24/7 para consulta de horarios de vuelo y atencion al usuario</t>
  </si>
  <si>
    <t>Departamento de Atencion al Usuario del Aeropuerto Internacional Silvio Pettirossi</t>
  </si>
  <si>
    <t>Lineas Telefónicas             021- 688-2000                      021-688-2211</t>
  </si>
  <si>
    <t>Central telefonica del  Aeropuerto Internacional Guarani.</t>
  </si>
  <si>
    <t>Departamento de Atencion al Usuario del Aeropuerto Internacional Guarani</t>
  </si>
  <si>
    <t>Linea Telefónica                  061-597-3000</t>
  </si>
  <si>
    <t>Indicadores de los Procesos Generales del Sistema de Gestión de Calidad  del Servicio de información Aeronáutica</t>
  </si>
  <si>
    <t>Gerente de Sistemas de Gestion de Calidad</t>
  </si>
  <si>
    <t>Lic. Gustavo Artemio Rodriguez Britez</t>
  </si>
  <si>
    <t>Administración General</t>
  </si>
  <si>
    <t>Mejorar el modelo de gestión institucional</t>
  </si>
  <si>
    <t>2.162 funcionarios</t>
  </si>
  <si>
    <t>Servicios Aeronáuticos</t>
  </si>
  <si>
    <t>Promover el fortalecimiento de los sistemas de vigilancia de la aviación civil, así como la mejora en la conectividad aérea y la protección del ambiente</t>
  </si>
  <si>
    <t>807 Certificados</t>
  </si>
  <si>
    <t>1.500 usuarios</t>
  </si>
  <si>
    <t>Servicios Aeroportuarios</t>
  </si>
  <si>
    <t>Mejorar la gestión y la infraestructura aeroportuaria y de navegación aérea</t>
  </si>
  <si>
    <t>885.525 Servicios</t>
  </si>
  <si>
    <t>885.525 usuarios</t>
  </si>
  <si>
    <t>Servicios Meteorológicos</t>
  </si>
  <si>
    <t>Garantizar y optimizar la prestación de los Servicios Meteorológicos, Climáticos e Hidrológicos</t>
  </si>
  <si>
    <t>1.440.000 Informes</t>
  </si>
  <si>
    <t>7 millones de habitantes</t>
  </si>
  <si>
    <t>Servicios de Formación en Aeronáutica</t>
  </si>
  <si>
    <t>Promover la formación de técnicos aeronáuticos acorde a la demanda de la industria</t>
  </si>
  <si>
    <t>56 Cursos</t>
  </si>
  <si>
    <t>Transferencias Consolidables</t>
  </si>
  <si>
    <t>10 Cuotas</t>
  </si>
  <si>
    <t>Se ha dado cumplimiento a las disposiciones contempladas en la Ley de Presupuesto vigente, en tiempo y forma.</t>
  </si>
  <si>
    <t>Estaciones Meteorológicas operando*100/Estaciones Meteorológicas Instaladas</t>
  </si>
  <si>
    <t>https://www.meteorologia.gov.py/emas/</t>
  </si>
  <si>
    <t>Estaciones Hidrológicas operando*100/Estaciones Hidrológicas Instaladas</t>
  </si>
  <si>
    <t>https://www.meteorologia.gov.py/nivel-rio/indexautomatica.php</t>
  </si>
  <si>
    <t xml:space="preserve">Plan de Mejoramiento para 1) Implementar un sistema de control efectivo y eficiente de la gestión de la revisión y actualización de las regulaciones.                            2) Monitorear el proceso y personal responsable desde la recepción de la propuesta de enmienda hasta la publicación en la página web de la DINAC de la reglamentación.                       3) Implementar un sistema de control efectivo y eficiente en cada fase del proceso de certificación.                             4) Monitorear el proceso de selección de los funcionarios que integran el equipo certificador.                               5) Mejorar los controles sobre la veracidad de la información presentada por el usuario. </t>
  </si>
  <si>
    <t>SECRETARÍA GENERAL</t>
  </si>
  <si>
    <t>Coordinación MECIP - CGTIC - Secretaría General</t>
  </si>
  <si>
    <t>Resolución DINAC N° 667/2023 de fecha 16 de mayo de 2023.</t>
  </si>
  <si>
    <t>Aprobación del Procedimiento Administrativo de Buzones Físicos y Digital de quejas, reclamos, sugerencias, reconocimientos y/o felicitaciones  (QRSR) de la Dirección Nacional de Aeronáutica Civil</t>
  </si>
  <si>
    <t xml:space="preserve">Documentación Administrativa </t>
  </si>
  <si>
    <t>Enero</t>
  </si>
  <si>
    <t>Febrero</t>
  </si>
  <si>
    <t>Marzo</t>
  </si>
  <si>
    <t>Archivo</t>
  </si>
  <si>
    <t>Lic. Maria Lourdes Aveiro Galeano</t>
  </si>
  <si>
    <t>Profesional Departamento de Contabilidad</t>
  </si>
  <si>
    <t>Lic. Germina Benitez Garcete</t>
  </si>
  <si>
    <t>Profesional Gerencia Financiera</t>
  </si>
  <si>
    <t xml:space="preserve">(Puede complementar aquí y apoyarse en gráficos ilustrativos) </t>
  </si>
  <si>
    <t>Comisiones de servicio, asesoramiento MADES, relevamiento, mantenimiento de estaciones hidrologicos, y visualizacion de datos</t>
  </si>
  <si>
    <t>SUBDIRECCION DE NORMAS DE NAVEGACION AEREA</t>
  </si>
  <si>
    <t>https://www.dinac.gov.py/v3/index.php/dinac/subdirecciones/sub-direccion-de-navegacion-aerea/item/2419-encuesta-de-satisfacion-al-cliente-gerencia-de-sistema-de-gestion-de-calidad</t>
  </si>
  <si>
    <t>https://www.dinac.gov.py/v3/index.php/dinac/subdirecciones/sub-direccion-de-navegacion-aerea/item/2417-registro-de-reclamo-gerencia-de-sistema-de-gestion-de-calidad</t>
  </si>
  <si>
    <t>https://www.dinac.gov.py/v3/index.php/dinac/subdirecciones/sub-direccion-de-seguridad-de-la-aviacion-civil/item/2420-encuesta-de-satisfacion-al-cliente-gerencia-de-sistema-de-gestion-de-calidad-avsec</t>
  </si>
  <si>
    <t>https://www.dinac.gov.py/v3/index.php/dinac/subdirecciones/sub-direccion-de-seguridad-de-la-aviacion-civil/item/2418-registro-de-reclamo-gerencia-de-sistema-de-gestion-de-calidad-avsec</t>
  </si>
  <si>
    <t>LISTADO DE AERÓDROMO HABILITADOS</t>
  </si>
  <si>
    <t>GERENCIA DE NORMAS DE AERODROMOS Y AYUDAS TERRESTRES</t>
  </si>
  <si>
    <t>http://www.dinac.gov.py/v3/index.php/dinac/direcciones/direccion-de-aeronautica/item/103-pistas-rurales</t>
  </si>
  <si>
    <t>REQUISITOS PARA OPERACIONES CON DRON</t>
  </si>
  <si>
    <t>GERENCIA DE NORMAS DE NAVEGACION AEREA</t>
  </si>
  <si>
    <t>http://www.dinac.gov.py/v3/index.php/dinac/direcciones/direccion-de-aeronautica/itemlist/category/174-drone</t>
  </si>
  <si>
    <t>PROCEDIMIENTO PARA PARACAIDISMO Y AFINES</t>
  </si>
  <si>
    <t>http://www.dinac.gov.py/v3/index.php/component/k2/item/2648-comunicado-procedimiento-para-lanzamiento-de-paracaidistas-y-afines</t>
  </si>
  <si>
    <t>COMUNICADO - TASAS PARA ACTIVIDADES AÉREAS VARIAS</t>
  </si>
  <si>
    <t>https://www.dinac.gov.py/v3/index.php/dinac/subdirecciones/sub-direccion-de-transporte-aereo/item/2789-comunicado-tasas-para-actividades-aereas-varias</t>
  </si>
  <si>
    <t>DIRECCIÓN DE AERONAUTICA</t>
  </si>
  <si>
    <t>COORDINACION GENERAL DE TALENTO HUMANO</t>
  </si>
  <si>
    <t xml:space="preserve">Buzon de quejas sugerencias y reclamos </t>
  </si>
  <si>
    <t>Resolucion N° 667/2023</t>
  </si>
  <si>
    <t>Talento Humano</t>
  </si>
  <si>
    <t>https://www.dinac.gov.py/v3/index.php/documentos1/item/2541-buzon-de-sugerencias-quejas-y-reclamos</t>
  </si>
  <si>
    <t>Concurso de Oposicion publico</t>
  </si>
  <si>
    <t>Evaluacion de conocimientos (Examen en Guarani)</t>
  </si>
  <si>
    <t>Hoja de Evaluacion</t>
  </si>
  <si>
    <t>DIRECCIÓN DE AERONÁUTICA - GERENCIA DE NORMAS DE NAVEGACIÓN AÉREA</t>
  </si>
  <si>
    <t>ELABORAR NORMAS Y REGLAMENTOS PARA LOS SERVICIOS DE NAVEGACIÓN AÉREA, DE CONFORMIDAD CON LOS PROCEDIMIENTOS Y ESTÁNDARES DE LA CALIDAD, LA LEGISLACIÓN NACIONAL E INTERNACIONAL Y LAS RECOMENDACIONES DE LA OACI.</t>
  </si>
  <si>
    <t>DIRECCION DE METEOROLOGÍA E HIDROLOGÍA</t>
  </si>
  <si>
    <t>Inspeccion, verificacion de funcionamiento y recuperacion de datos semanal de punto de control hidrologico de Arroyo Mburicaco</t>
  </si>
  <si>
    <t>Actualizados:
• DINAC R 2
• DINAC R3
• DINAC R4
• DINAC R5
• DINAC R10 Vol. I, II, III, IV, V, VI
• DINAC R11
• DINACR12
• DINAC R 15
• PANS AIM 10066
• Manual de Cálculo de Capacidad de Pista y Sector ATC</t>
  </si>
  <si>
    <t>TARIFAS PARA LAS ACTIVIDADES AEREAS</t>
  </si>
  <si>
    <t>CUMPLIMIENTO DEL DECRETO 8701/2012</t>
  </si>
  <si>
    <t>LOGRAR EL 80% DE LA COMUNIDAD AERONAUTICA PARA JUNIO 2024</t>
  </si>
  <si>
    <t xml:space="preserve">COBRO LAS TASAS VIGENTES </t>
  </si>
  <si>
    <t>RESOLUCION DINAC N° 315/2023</t>
  </si>
  <si>
    <t>COMPAÑÍAS AÉREAS , PASAJEROS, AUTORIDAD AERONAÚTICA</t>
  </si>
  <si>
    <t>COMPAÑÍAS AÉREAS , ESCUELAS DE INSTRUCCIÓN, ORGANIZACIÓN DE MANTENIMIENTO APROBADAS, TRABAJO AÉREO</t>
  </si>
  <si>
    <t>IDENTIFICAR NIVELES DE CUMPLIMIENTO DE LAS NORAMTIVAS VIGENTES EN MATERIA DE SEGURIDAD DE LA AVIACION CIVIL</t>
  </si>
  <si>
    <t>REMISIÓN MENSUAL DE CUANTIFICACIÓN DE PRODUCTOS DE LA GERENCIA DE LICENCIAS AL PERSONAL AERONÁUTICO</t>
  </si>
  <si>
    <t>DIRECCIÓN DE AEROPUERTOS</t>
  </si>
  <si>
    <t>SUBDIRECCION DE SERVICIOS AERONAUTICOS</t>
  </si>
  <si>
    <t>Resultados Logrados</t>
  </si>
  <si>
    <t>Garantizar la Gestión para la Navegación Aerea.</t>
  </si>
  <si>
    <t>Operaciones Aéreas Eficientes y Seguras</t>
  </si>
  <si>
    <t>Comunidad Aeronáutica en General</t>
  </si>
  <si>
    <t>Equipos de ayuda para la nevegación Aerea en óptimas condiciones operacionales.</t>
  </si>
  <si>
    <t>* Memo SDSA N° 12/2024</t>
  </si>
  <si>
    <t>Mantener la buena imagen y el prestigio de la Institución.</t>
  </si>
  <si>
    <t>ADMINISTRACION DEL AEROPUERTO INTERNACIONAL "GUARANI"  -   AIG</t>
  </si>
  <si>
    <t xml:space="preserve">*Reporte de recaudación                      * Reporte sobre estado de llamados.     * Reporte de Movimiento de cargas aereas.           *Incorporación de personal y Capacitaciones realizadas.                          * Informe de las gerencias. </t>
  </si>
  <si>
    <t>Servicios a Usuarios dentro del entorno confortable, saludable y seguro.</t>
  </si>
  <si>
    <t>Infraestructura adecuada para prestar Servicios Aeroportuarios</t>
  </si>
  <si>
    <t>Optima prestacion de los servicios Aeroportuarios</t>
  </si>
  <si>
    <t>* Memo ADM AIG N° 33/2023</t>
  </si>
  <si>
    <t xml:space="preserve">Recertificación ISO 9001:2015 sobre los productos vinculados al Servicio de Información Aeronáutica </t>
  </si>
  <si>
    <t xml:space="preserve">* Memo GSGCDA 01/2024                                               * Presentación de Reunión de la Alta Dirección.                              * Informe de Auditoria Externa de la empresa Bureau Veritas.                  </t>
  </si>
  <si>
    <t xml:space="preserve">* Reporte sobre actividades realizadas en el año 2023.                                * Informe y fotos sobre el mantenimiento  e inspección en vuelo realizado a los equipamientos de los  sistemas de ayuda a la navegacion.                * Actualización del Sistema de comunicación ACC/APP-SGAS y TWR-SGAS.                               * Informe de Movimiento de Aeronaves.                    * Informe del cumplimiento del Plan de Capacitación.     </t>
  </si>
  <si>
    <t>MATRIZ DE INFORMACIÓN MINIMA PARA INFORME DE RENDICIÓN DE CUENTAS AL CIUDADANO - EJERCICIO 2024</t>
  </si>
  <si>
    <r>
      <t xml:space="preserve">Periodo del informe: </t>
    </r>
    <r>
      <rPr>
        <b/>
        <sz val="14"/>
        <color rgb="FF1809D9"/>
        <rFont val="Garamond"/>
        <family val="1"/>
      </rPr>
      <t>INFORME PARCIAL - PRIMER TRIMESTRE ENERO A MARZO 2024</t>
    </r>
  </si>
  <si>
    <t>Planes de Mejoramiento elaborados en el Trimestre</t>
  </si>
  <si>
    <t>Asesoria Juridica</t>
  </si>
  <si>
    <t>INAC</t>
  </si>
  <si>
    <t>Asesor Juridico</t>
  </si>
  <si>
    <t>Gerente Administrativo</t>
  </si>
  <si>
    <t>Normar las actividades relacionadas a la aviación civil y prestar servicios para satisfacer a las partes interesadas</t>
  </si>
  <si>
    <t>Observación: Las siglas VCHGO significa Viceministerio de Capital Humano y Gestion Organizacional - Reporte de Monitoreo de la Ley 5189/2014</t>
  </si>
  <si>
    <t>Se encuentra pendiente el informe oficial de la VCHGO</t>
  </si>
  <si>
    <t xml:space="preserve">Se encuentra pendiente el informe oficial de la SENAC </t>
  </si>
  <si>
    <t xml:space="preserve">Investigación Preliminar </t>
  </si>
  <si>
    <t>https://denuncias.gov.py/portal-publico/seguimiento-denuncia/16533</t>
  </si>
  <si>
    <t>https://denuncias.gov.py/portal-publico/seguimiento-denuncia/16597</t>
  </si>
  <si>
    <t>https://denuncias.gov.py/portal-publico/seguimiento-denuncia/16695</t>
  </si>
  <si>
    <t>https://denuncias.gov.py/portal-publico/seguimiento-denuncia/16798</t>
  </si>
  <si>
    <t>https://denuncias.gov.py/portal-publico/seguimiento-denuncia/16800</t>
  </si>
  <si>
    <t>https://denuncias.gov.py/portal-publico/seguimiento-denuncia/16819</t>
  </si>
  <si>
    <t>https://denuncias.gov.py/portal-publico/seguimiento-denuncia/16825</t>
  </si>
  <si>
    <t>https://denuncias.gov.py/portal-publico/seguimiento-denuncia/16896</t>
  </si>
  <si>
    <t xml:space="preserve">Jefe de Departamento de Cargos y Salarios </t>
  </si>
  <si>
    <t>Dr. Gustavo Rolando Caceres Roman</t>
  </si>
  <si>
    <t>Sr. Junnior David Paez Alarcon</t>
  </si>
  <si>
    <t>Lic. Jorge Antonio Perez Salinas</t>
  </si>
  <si>
    <t>ASESORIA JURIDICA</t>
  </si>
  <si>
    <t>Proximo a verificar la normativa vigente en materia de implementacion del idioma guarani, a los efectos de realizar los tramites de rigor</t>
  </si>
  <si>
    <t>https://informacionpublica.paraguay.gov.py/#!/</t>
  </si>
  <si>
    <t>1 Reconsideración - Respondidas</t>
  </si>
  <si>
    <t>https://www.dinac.gov.py/v3/index.php/transparencia-y-anticorrupcion-dinac/rendicion-de-cuentas-al-ciudadano/item/2975-resolucion-n-300-2024</t>
  </si>
  <si>
    <t>https://www.dinac.gov.py/v3/index.php/transparencia-y-anticorrupcion-dinac/rendicion-de-cuentas-al-ciudadano/item/2976-resolucion-n-241-2024</t>
  </si>
  <si>
    <t>PROCESO CERTIFICADO DE LA DAC</t>
  </si>
  <si>
    <t>POLITICA Y OBJETIVO DE LA CALIDAD</t>
  </si>
  <si>
    <t xml:space="preserve"> Memorándum A.F. Nº 08/24</t>
  </si>
  <si>
    <t xml:space="preserve"> Memorándum A.F. Nº 09/24</t>
  </si>
  <si>
    <t>Informe de Arqueos de Fondo Fijo correspondientes al mes de Marzo 2024.</t>
  </si>
  <si>
    <t>Informe de Arqueos de Cajas Perceptoras correspondiente al mes de Marzo 2024.</t>
  </si>
  <si>
    <t>A.G. 01/2024</t>
  </si>
  <si>
    <t>A.G. 03/2024</t>
  </si>
  <si>
    <t>Memorándum AG Nº 08/24</t>
  </si>
  <si>
    <t>06/03/2024</t>
  </si>
  <si>
    <t>Control de Inventario de Insumos - Departamento de Almacenes - Ejercicio Fiscal 2023</t>
  </si>
  <si>
    <t>Evaluación Evidencias cargadas en el Sistema de Evaluación MECIP de la AGPE - Ejercicio 2023</t>
  </si>
  <si>
    <t>Remisión de Arqueo de Cajas Perceptoras y Arqueo de Fondo Fijo correspondiente al Mes de Febrero 2024.</t>
  </si>
  <si>
    <t>A.F. 05/2023</t>
  </si>
  <si>
    <t>A.F. 07/2023</t>
  </si>
  <si>
    <t>Auditoría Ejecución Presupuestaria de los Rubros 500 - 800 - 900</t>
  </si>
  <si>
    <t>Auditoría Ejecución Presupuestaria Activos - Pasivos</t>
  </si>
  <si>
    <t>Cabe resaltar que durante el primer trimestre del ejercicio 2024, en esta Unidad de Control no se han realizado otros tipos de auditorias.</t>
  </si>
  <si>
    <t>Informe sobre recomendaciones de Aspectos Trbutarios. Informe de seguridad razonable sobre el estado de declaración sobre impuestos administrados por la Subsecretaría de Estado de Tributación.</t>
  </si>
  <si>
    <t>Resultados Logrados (al 31/03/2024)</t>
  </si>
  <si>
    <t>2,80</t>
  </si>
  <si>
    <t>3,00</t>
  </si>
  <si>
    <t>2,88</t>
  </si>
  <si>
    <t>Plan Nacional de Desarrollo 2030</t>
  </si>
  <si>
    <t xml:space="preserve">Eje estratégico: </t>
  </si>
  <si>
    <t>Eje 4: Fortalecimiento político institucional</t>
  </si>
  <si>
    <t>4.1 Garantizar el acceso a los derechos humanos, mejorar la justicia y la seguridad</t>
  </si>
  <si>
    <t>4.2 Modernizar la administración pública</t>
  </si>
  <si>
    <t>Líneas tranversales:</t>
  </si>
  <si>
    <t>B- Gestión pública eficiente y transparente</t>
  </si>
  <si>
    <t>No aplica.</t>
  </si>
  <si>
    <t>1.137 personas</t>
  </si>
  <si>
    <t>1.137 alumnos</t>
  </si>
  <si>
    <t>52 Alumnos</t>
  </si>
  <si>
    <t>Ministerio de Economia y Finanzas</t>
  </si>
  <si>
    <t>DIRECCION DE AEROPUERTO</t>
  </si>
  <si>
    <t>Frecuencia de medición anual - ultima medición 2022. No se cuentan con mediciones en el periodo solicitado.</t>
  </si>
  <si>
    <t>4- PARTICIPACIÓN CIUDADANA</t>
  </si>
  <si>
    <t>4.1. Canales de Participación Ciudadana existentes a la fecha.</t>
  </si>
  <si>
    <t>4.2. Participación y difusión en idioma Guaraní</t>
  </si>
  <si>
    <t>4.3 Diagnostico "The Integrity app"</t>
  </si>
  <si>
    <t>5- INDICADORES MISIONALES DE RENDICIÓN DE CUENTAS AL CIUDADANO</t>
  </si>
  <si>
    <t>5.1- Indicadores Misionales Identificados</t>
  </si>
  <si>
    <t>6- GESTIÓN DE DENUNCIAS</t>
  </si>
  <si>
    <t>6.1.Gestión de denuncias de corrupción</t>
  </si>
  <si>
    <t>7- CONTROL INTERNO Y EXTERNO</t>
  </si>
  <si>
    <t>7.1 Informes de Auditorias Internas y Auditorías Externas en el Trimestre</t>
  </si>
  <si>
    <t xml:space="preserve">8- DESCRIPCIÓN CUALITATIVA DE LOGROS ALCANZADOS </t>
  </si>
  <si>
    <t>7.2 Modelo Estándar de Control Interno para las Instituciones Públicas del Paraguay</t>
  </si>
  <si>
    <t>5.2 Gestión de Riesgos de Corrupción</t>
  </si>
  <si>
    <t>1°</t>
  </si>
  <si>
    <t>Mecanismos de participación ciudadana a nivel institucional</t>
  </si>
  <si>
    <t>Línea Transversal del Plan Nacional de Desarrollo 2030 - PND 2030: "Gestión Pública Eficiente y Transparente". Las iniciativas se encuentran vinculadas con el Objetivo de Desarrollo Sostenible (ODS) N°16, el cual trata sobre Paz, Justicia e Instituciones Sólidas, cuya meta N° 7 específicamente guarda relación con garantizar la adopción en todos los niveles de decisiones inclusivas, participativas y representativas que respondan a las necesidades</t>
  </si>
  <si>
    <t>La Gestión Pública transparente y eficiente se orienta hacia la implementación de mecanismos de control del Estado para lograr aumentar la participación de los beneficiarios y usuarios en la vigilancia de los programas de los diferentes niveles de gobierno. Dos hitos importantes son las leyes de Transparencia son, primero, en la Ley N° 5189/14 que establece la obligatoriedad de la provisión de información en el uso de los recursos públicos sobre remuneraciones y otras retribuciones asignadas al servidor público; y, segundo, en la Ley No 5.282/14 de libre acceso a la información pública por parte del ciudadano y transparencia gubernamental. Una iniciativa que promueve la transparencia, la participación y la rendición de cuentas en la administración pública es Gobierno Abierto.</t>
  </si>
  <si>
    <t>Buzones de quejas y sugerencias</t>
  </si>
  <si>
    <t>2°</t>
  </si>
  <si>
    <t>Transparencia activa y pasiva de información pública institucional</t>
  </si>
  <si>
    <t> https://transparencia.senac.gov.py/portal</t>
  </si>
  <si>
    <t>3°</t>
  </si>
  <si>
    <t>Canales de denuncias ciudadanas con seguimieto periódico</t>
  </si>
  <si>
    <t xml:space="preserve">PEI DINAC 2024-2028. Objetivo Estratégico N° 1. Mejorar el modelo de gestión institucional. Estrategia:  1.15.  Fortalecer el control de posibles hechos de corrupción que ingresen al Portal del Sistema de  Seguimientos de casos de la Secretaría Nacional Anticorrupción - SENAC y 1.16. Fortalecer los controles en áreas o lugares vulnerables de la DINAC, en donde podrían constituirse posibles hechos de corrupción.                       </t>
  </si>
  <si>
    <t>Implementación de canales de diálogo social y participación ciudadana para la consulta y el monitoreo de políticas públicas.</t>
  </si>
  <si>
    <t>https://denuncias.gov.py/portal-publico</t>
  </si>
  <si>
    <t>4°</t>
  </si>
  <si>
    <t>Cumplimiento de requisito C.4.3 Rendición de Cuentas de la Norma de Requisitos Mínimos 2015</t>
  </si>
  <si>
    <t>Línea Transversal del Plan Nacional de Desarrollo 2030 - PND 2030: "Gestión Pública Eficiente y Transparente". Las iniciativas se encuentran vinculadas con el Objetivo de Desarrollo Sostenible (ODS) N°16, el cual trata sobre Paz, Justicia e Instituciones Sólidas, cuya meta N° 6 específicamente guarda relación con crear a todos los niveles instituciones eficaces y transparentes que rindan cuentas</t>
  </si>
  <si>
    <t xml:space="preserve">La rendición de cuentas se refiere al derecho que tiene la ciudadanía a estar informada con repecto a la gestión de las entidades públicas y al deber de la Máxima Autoridad de informar el resultado de su gestión , así como también se refiere a la obligación que tiene toda entidad pública de informar a los organismos de control sobre los asuntos pertinentes a su gestión y al uso de los recursos públicos. La mayor transparencia en la Gestión Pública y el desarrollo de una cultura de Rendición de Cuentas presenta avances importantes que contribuyen al mejor ejercicio de los derechos ciudadanos y a promover el desarrollo social. </t>
  </si>
  <si>
    <t>http://www.dinac.gov.py/v3/index.php/transparencia-y-anticorrupcion-dinac/rendicion-de-cuentas-al-ciudadano</t>
  </si>
  <si>
    <t>Línea Transversal del Plan Nacional de Desarrollo 2030 - PND 2030: "Gestión Pública Eficiente y Transparente". Las iniciativas se encuentran vinculadas con el Objetivo de Desarrollo Sostenible (ODS) N°16, el cual trata sobre Paz, Justicia e Instituciones Sólidas, cuya meta N°10 específicamente guarda relación con garantizar el acceso público a la información y proteger las libertades fundamentales, de conformidad con las leyes nacionales y los acuerdos internacionales-</t>
  </si>
  <si>
    <t xml:space="preserve"> TB - CAL - 01                                                                              (12 indicadores)</t>
  </si>
  <si>
    <t>APROBACION DE LOS DISTINTOS TRABAJOS AEREO ( LANZAMIENTO DE PARACAIDISTAS, VUELO DE DRON, FESTIVAL AEREO, JUEGO DE LUCES Y HUMO).</t>
  </si>
  <si>
    <t>APROBADO CUARENTA (40) EN 1er TRIMESTRE</t>
  </si>
  <si>
    <t>INFORME DE GESTION DEL 1er TRIMESTRE</t>
  </si>
  <si>
    <t xml:space="preserve">INFORME DE GESTION DEL 1er TRIMESTRE - PUBLICADOS EN PAG WEB </t>
  </si>
  <si>
    <t>GRUPO DE INSPECCION ANS - GIANS</t>
  </si>
  <si>
    <t>PENDIENTE DE APROBACION POR LA MAXIMA AUTORIDAD</t>
  </si>
  <si>
    <t>MEMO GIANS N° 01/2024 : PLAN ANUAL DE INSPECCION ANS 2024</t>
  </si>
  <si>
    <t>PROVEEDOR DE SERVICIO</t>
  </si>
  <si>
    <t xml:space="preserve">DINAC RES N° 451/2024 APROBACION DELPLAN ANUAL DE INSPECTORIA DE AERODROMOS </t>
  </si>
  <si>
    <t>HABILITACION DE AERODROMOS Y HELIPUERTOS DE USO PRIVADO</t>
  </si>
  <si>
    <t>CONSTANCIA DE CERTIFICACION DE SEGURIDAD OPERACIONAL A LOS AERODROMOS Y PISTAS, META ANUAL CIENTO CINCUENTA Y NUEVE (159)</t>
  </si>
  <si>
    <t>CERTIFICADOS ENTREGADOS  SEIS (6)</t>
  </si>
  <si>
    <t>INFORME DE CUANTIFICACION DE METAS Y EVALUACION PRESUPUESTARIA</t>
  </si>
  <si>
    <t>CERTIFICACION DE HABILITACION TECNICA (CHT)</t>
  </si>
  <si>
    <t>CONSTANCIA DE CERTIFICACION DE HABILITACION TECNICA (CHT), EMTA ANUAL (3000)</t>
  </si>
  <si>
    <t>CERTIFICADOS ENTREGADOS TREINTA Y CINCO (35)</t>
  </si>
  <si>
    <t>COMPAÑÍAS AÉREAS, PASAJEROS, AUTORIDAD AERONAÚTICA</t>
  </si>
  <si>
    <t>AVANCES DE NEGOCIACIONES BILATERALES CON ITALIA, REPÚBLICA DOMINICANA, PORTUGAL.</t>
  </si>
  <si>
    <t>INICIO DE OPERACIONES DE NUEVA  EMPRESA AÉREA, INCREMENTO DE RUTAS Y FRECUENCIAS.</t>
  </si>
  <si>
    <t xml:space="preserve">DICTAMEN, NOTAS P/DINAC Y PROYECTOS DE RESOLUCIONES. </t>
  </si>
  <si>
    <t>COMPAÑÍAS AÉREAS, ESCUELAS DE INSTRUCCIÓN, ORGANIZACIÓN DE MANTENIMIENTO APROBADAS, TRABAJO AÉREO</t>
  </si>
  <si>
    <t>ANÁLISIS Y EVALUACIÓN DE LOS DOCUMENTOS ECONOMICO-FINANCIEROS PRESENTADOS POR LOS TITULARES DE UN CERTIFICADO CESA, OMA, CIAC/CEAC Y OMA EN EL MARCO DE LA AUDITORÍA  REALIZADA A LAS EMPRESAS QUE SOLICITAN LA RENOVACIÓN DE SU CERTIFICADO DINAC Y PARA LA VIGILANCIA CONTÍNUA.</t>
  </si>
  <si>
    <t>INFORME DE AUDITORIA , DICTAMENES Y MEMORANDUM ECONOMICO-FINANCIERO</t>
  </si>
  <si>
    <t>MEMOS GPEL N° 23/2024</t>
  </si>
  <si>
    <t xml:space="preserve">SE REMITIERON 18 (DIECIOCHO) </t>
  </si>
  <si>
    <t>SE OTORGARON 107 (CIENTO SIETE)</t>
  </si>
  <si>
    <t>CUMPLIDO, 263 (DOSCIENTOS SESENTA Y TRES)</t>
  </si>
  <si>
    <t>ENMIENDA DE LOS REGLAMENTOS DINAC R 67 Y DINAC R 63</t>
  </si>
  <si>
    <t>RESOLUCION N° 857/2023 Y;
RESOLUCION N° 224/2024</t>
  </si>
  <si>
    <t>EMISION DE LAS ESPECIFICACIONES DE INSTRUCCIÓN AL CIAC N° 020 - AEROSCHOOL</t>
  </si>
  <si>
    <t>EXP. DINAC N° 202471/2024</t>
  </si>
  <si>
    <t>CUMPLIDO, 70 (SETENTA)</t>
  </si>
  <si>
    <t>EXP. DINAC N° 211367/2024</t>
  </si>
  <si>
    <t>ENMIENDA DE LOS REGLAMENTOS DINAC R 141 -  DINAC R 142 - DINAC R 147 - MANUAL DE CERTIFICACION Y VIGILANCIA CIAC/CEAC PARA LA PUBLICACION TEMPORAL</t>
  </si>
  <si>
    <t>EN PROCESO, 3 ( TRES)</t>
  </si>
  <si>
    <t>EXP. DINAC N° 208195/2024</t>
  </si>
  <si>
    <t>8 (OCHO) CERTIFICADOS EMITIDOS</t>
  </si>
  <si>
    <t>INFORME DE GESTION DEL 1er, TRIMESTRE</t>
  </si>
  <si>
    <t>ACTIVIDADES DE CONTROL DE CALIDAD REALIZADAS EN EL 1ER TRIMESTRE (ENERO, FEBRERO, MARZO)</t>
  </si>
  <si>
    <t>DAR CUMPLIMIENTO AL PLAN ANUAL DE ACTIVIDADES DE CONTROL DE CALIOAD AÑO 2024 EN CUMPLIMIENTOS A LOS REQUERIMIENTOS NORMATIVOS VIGENTES</t>
  </si>
  <si>
    <t>ACTAS DE INSPECCIONES, 06, 07, 08,14,15 Y 19; ACTAS DE PRUEBAS, 01, 02, 03 INFORME DE AUDITORIAS</t>
  </si>
  <si>
    <t>PRESENTACIÓN DE LOS MIEMBROS DEL COMITÉ DE RENDICIÓN DE CUENTAS AL CIUDADANO (CRCC)</t>
  </si>
  <si>
    <t>DIRECCION DE METEOROLOGIA E HIDROLOGIA</t>
  </si>
  <si>
    <t>Elaboracion y publicacion del anuario hidrologico anual 2023</t>
  </si>
  <si>
    <t>Promover el estudio y desarrollo de la meteorología e hidrología en todo el territorio nacional</t>
  </si>
  <si>
    <t>Colaborar con datos y capacidades para la comunidad.</t>
  </si>
  <si>
    <t>Anuario Hidrologico anual 2023</t>
  </si>
  <si>
    <t>https://www.meteorologia.gov.py/publicaciones/</t>
  </si>
  <si>
    <t>Cálculo de precipitación media mensual y diaria por cuenca basado en datos de CHIRPS (Climate Hazards Group InfraRed Precipitation with Station data).</t>
  </si>
  <si>
    <t>Boletin de Monitoreo Hidrológico</t>
  </si>
  <si>
    <t>Generación de mapas en diversos softwares (R, QGIS, Python, Adobe Photoshop).</t>
  </si>
  <si>
    <t>Boletines en General</t>
  </si>
  <si>
    <t>Generación de mapas de precipitación con formato netcdf.</t>
  </si>
  <si>
    <t>Actualización de datos diario de niveles de los ríos Paraguay y Paraná.</t>
  </si>
  <si>
    <t>Publicación en la Web</t>
  </si>
  <si>
    <t>https://www.meteorologia.gov.py/nivel-rio/</t>
  </si>
  <si>
    <t>Boletín de monitoreo de cuencas.</t>
  </si>
  <si>
    <t>Evaluación del SPI (Índice estandarizado de precipitación), anomalía de lluvias y precipitación mensual y trimestral para las principales cuencas.</t>
  </si>
  <si>
    <t>Analisis de Sequía</t>
  </si>
  <si>
    <t>Carga diaria de niveles de ríos (Paraguay y Paraná).</t>
  </si>
  <si>
    <t>Boletin Diario y Publicar en la Web</t>
  </si>
  <si>
    <t>https://www.meteorologia.gov.py/</t>
  </si>
  <si>
    <t xml:space="preserve">  Elaboración de Boletín Diario de Altura de Ríos.</t>
  </si>
  <si>
    <t>Suministro de Informes Hidrológicos para el Departamento de Atención al Público.</t>
  </si>
  <si>
    <t>Informes en General</t>
  </si>
  <si>
    <t>Informes de niveles de ríos para el Subdirector de Hidrología.</t>
  </si>
  <si>
    <t>Mantenimiento de la Base de Datos MCH.</t>
  </si>
  <si>
    <t>Verificación y corrección de datos de nivel de ríos.</t>
  </si>
  <si>
    <t>Actualización de Programa de Boletín de Altura de Ríos.</t>
  </si>
  <si>
    <t>Actualización de datos estadísticos para el boletín diario de Altura de Ríos.</t>
  </si>
  <si>
    <t>Pronóstico hidrológico mensual y trimestral.</t>
  </si>
  <si>
    <t>Boletin de Pronosticos Hidrológicos Mensual y Trimestral.</t>
  </si>
  <si>
    <t>Pronóstico hidrológico quincenal.</t>
  </si>
  <si>
    <t>Boletin de Pronosticos Hidrológicos quincenal</t>
  </si>
  <si>
    <t>Provisión de datos a la Base de Datos MCH.</t>
  </si>
  <si>
    <t>Emisión del boletín de monitoreo de cuencas.</t>
  </si>
  <si>
    <t>Público en General</t>
  </si>
  <si>
    <t>SISTEMA DE GESTIÓN DE CALIDAD</t>
  </si>
  <si>
    <t>CERTIFICACIÓN BAJO LA NORMA ISO 9001:2015</t>
  </si>
  <si>
    <t>ESTANDARIACIÓN DE LOS PROCESOS</t>
  </si>
  <si>
    <t>COMUNIDAD AERONÁUTICA</t>
  </si>
  <si>
    <t>Certificación del Sistema de Gestión de Calidad de los Servicios Meteorológicos Aeronáuticos bajo la Norma ISO 9001:2015</t>
  </si>
  <si>
    <t>INFORME CONCENTRADO DE AUDITORÍA (ASR) - SGS PARAGUAY</t>
  </si>
  <si>
    <t>Dar atención a los requerimientos, servicios o productos de información meteorológica e hidrológica a usuarios externos ocacionales o frecuentes.</t>
  </si>
  <si>
    <t>Proveer Información meteorológica e hidrológica para el público.</t>
  </si>
  <si>
    <t>Cumplir con las solicitudes de datos de los Usuarios.</t>
  </si>
  <si>
    <t>Informes elaborados</t>
  </si>
  <si>
    <t>Archivos de la Gerencia Administrativa.</t>
  </si>
  <si>
    <t>Anuario Climatológico: Gestión de datos meterológicos de la DMH todo el año 2022, así como elaboración de mapas a diferentes escalas temporales.</t>
  </si>
  <si>
    <t>Poner a disposición de los usuarios los resultados del análisis estadístico de las principales variables meteorológicas registradas durante cada año.</t>
  </si>
  <si>
    <t>Operativizar los Servicios Climáicos</t>
  </si>
  <si>
    <t>Usuarios en general</t>
  </si>
  <si>
    <t>En proceso de elaboración. Fecha a culminar finales de abril.</t>
  </si>
  <si>
    <t>En proceso</t>
  </si>
  <si>
    <t>Boletín Agrometeorológico (conjunto con el MAG y la FCA); Gestión de datos meterológicos de la DMH y de la FCE del mes, así como elaboración de mapas a diferentes escalas temporales.</t>
  </si>
  <si>
    <t>Disponer de una herramienta para la gestión del riesgo, el mismo incorpora información agroclimática y productos relacionados a la producción agropecuaria, así como, soporte para la toma de decisiones  evaluando el estado y la variabilidad del clima.</t>
  </si>
  <si>
    <t>Usuarios del sector agropecuario</t>
  </si>
  <si>
    <t>El boletín correspondiente al mes de marzo se difundirá en la segunda semana de abril</t>
  </si>
  <si>
    <t>https://www.meteorologia.gov.py/wp-content/uploads/2024/03/Boletin_Agro_actualizado_febrero.pdf</t>
  </si>
  <si>
    <t>Boletín Climatológico conjunto DINAC- ITAIPU: Gestión de datos meterológicos de la DMH y de la ITAIPU del mes, así como elaboración de mapas a diferentes escalas temporales.</t>
  </si>
  <si>
    <t>Apoyar al sistema de Información y Soporte para la toma de decisiones, cuya finalidad es generar información para el entendimiento del comportamiento climático en el área de influencia del margen derrecha, elaboración de alertas y gestiónn de Embalses.</t>
  </si>
  <si>
    <t>Usuario acotado al sector hidroeléctrico y en particular la entida IB.</t>
  </si>
  <si>
    <t>El boletín correspondiente al mes de marzo se difundirá en la tercera semana de abril</t>
  </si>
  <si>
    <t>https://www.meteorologia.gov.py/wp-content/uploads/2024/03/Resumen_itaipu.pdf</t>
  </si>
  <si>
    <t>Boltín de Perspectivas Climáticas: Gestión de datos e informes nacionales, regionales y global para elaborar informes trimestral y mapas a escala trimestral.</t>
  </si>
  <si>
    <t>Difundir resultados de predicciones estimando la probabilidad de que ciertas condiciones sean inhabitualmente frecuentes, persistentes o intensas en un periodo de tres meses.</t>
  </si>
  <si>
    <t>Usuarios en general, y en particular los sectores de hidrología, agricultura, salud y otros</t>
  </si>
  <si>
    <t>https://www.meteorologia.gov.py/wp-content/uploads/2024/03/trimestral_pronos_MAM2024.pdf</t>
  </si>
  <si>
    <t>Monitoreo diario de Precipitaciones: Gestión de datos de precipitación diara de las estaciones meteorológicas covencionales de la rede de la DMH</t>
  </si>
  <si>
    <t>Evaluar el comportamiento de los acumulados de lluvias diaramente con relación a los valores normales y su progresión durante el año en curso.</t>
  </si>
  <si>
    <t>https://www.meteorologia.gov.py/wp-content/uploads/2024/04/precip_diaria-4.pdf</t>
  </si>
  <si>
    <t>Observaciones horarias EMAS, Informes meteorologicos climatologicos e hidrologicos.Rescate de datos.</t>
  </si>
  <si>
    <t>Mantener la vigilancia, monitoreo y predicción meteorológica, climática e hidrológica a corto y mediano plazo para  el Paraguay, de alta calidad y confiabilidad, que contribuyan con la protección de la vida,  la seguridad y los bienes de los habitantes  de la República en general  y,  en particular  del sector de la navegación aérea nacional e internacional, los sectores agropecuarios, hidroeléctricos, transporte fluvial  y el medio ambiente.</t>
  </si>
  <si>
    <t>1.578.000 Informes Meteorológicos, Climáticos e Hidrológicos de alta calidad para los distintos sectores de usuarios.</t>
  </si>
  <si>
    <t xml:space="preserve"> De Enero a Marzo=448,609 28,4%                                         </t>
  </si>
  <si>
    <t xml:space="preserve">Informes mensuales de Avance de Metas Poductivas </t>
  </si>
  <si>
    <t>Gestión para la adquisición de software integrador de pronósticos meteorológicos y avisos meteorológicos</t>
  </si>
  <si>
    <t>Brindar una herramienta que facilite la generación de pronósticos meteorológicos.</t>
  </si>
  <si>
    <t>Generar Pronósticos del tiempo a un mayor plazo y sobre más localidades del país</t>
  </si>
  <si>
    <t>Usuarios en general/ Predictores</t>
  </si>
  <si>
    <t>Optimizar la generación de los distintos productos del DAPT.</t>
  </si>
  <si>
    <t>LPN N° 425483 - CANCELADO 2023 PAC - 2024</t>
  </si>
  <si>
    <t>Gestión para la elaboración de boletines meteorológicos diarios</t>
  </si>
  <si>
    <t>Brindar pronósticos del tiempo a 5 días para la capital del país y a 3 días para las capitales departamentales</t>
  </si>
  <si>
    <t>Informar a la población con los pronósticos diarios posibles condiciones futuras del tiempo</t>
  </si>
  <si>
    <t>Brindar información actualizada referente al tiempo para la toma de decisiones oportunas</t>
  </si>
  <si>
    <t>Gestión para la elaboración de boletines meteorológicos especiales</t>
  </si>
  <si>
    <t>Brindar perspectivas de las condiciones atípicas o severas del tiempo previstas</t>
  </si>
  <si>
    <t>Contribuir a salvaguardar las vidas y bienes de las personas.</t>
  </si>
  <si>
    <t>Informar a la población en general ante eventos adversos del tiempo</t>
  </si>
  <si>
    <t>https://www.meteorologia.gov.py/wp-content/uploads/2023/04/</t>
  </si>
  <si>
    <t>Gestión para la elaboración de mensajes OPMET AISP-AIG Y Aeródromos del interior.</t>
  </si>
  <si>
    <t>Elaborar información meteorológica y mensajes aeronáticos.</t>
  </si>
  <si>
    <t>Brindar información aeronáutica acerca de las condiciones en cada aeropuerto, como así también un pronóstico para dichos aeropuertos.</t>
  </si>
  <si>
    <t>Comunidad Aeronáutica.</t>
  </si>
  <si>
    <t>Garantizar las operaciones aeronáuticas</t>
  </si>
  <si>
    <t>- AMHS https://www.redemet.aer.mil.br/ https://www.meteorologia.gov.py/metaeronautica/</t>
  </si>
  <si>
    <t>Gestión para la participación de funcionaria de la GPM en Taller de Bases para el Desarrollo de Herramientas de Predicción Subestacional</t>
  </si>
  <si>
    <t>Sentar bases sobre la predicción subestacional.</t>
  </si>
  <si>
    <t>Formación continua del personal de la DMH y dotar de cualificación sobre crecidas repentinas</t>
  </si>
  <si>
    <t>Funcionarios de la DMH y usuarios en general</t>
  </si>
  <si>
    <t xml:space="preserve">Fortalecer las capacitaciones de los funcioanrios y los productos ofrecidos por la DMH </t>
  </si>
  <si>
    <t>https://sissa.crc-sas.org/blog/2024/04/08/se-realizo-una-capacitacion-sobre-el-desarrollo-de-herramientas-de-prediccion-subestacional/</t>
  </si>
  <si>
    <t>Gestión para la realización del briefing meteorologíco para la Binacional Yacyreta.</t>
  </si>
  <si>
    <t>Brindar un resumen de las condiciones previstas en la cuenca de interés.</t>
  </si>
  <si>
    <t>Brindar soporte para la toma de decisiones por parte de funcionarios de la Binacional.</t>
  </si>
  <si>
    <t>Funcionarios de la Binacional YASYRETA</t>
  </si>
  <si>
    <t>Brindar soporte con información actualizada para la toma de decisiones.</t>
  </si>
  <si>
    <t>https://drive.google.com/drive/folders/1iFeevP6dZRy4eJxWqEPRNnNMwU1ZXIRf?usp=share_link</t>
  </si>
  <si>
    <t>Gestión para la elaboración de boletines meteorológicos diarios especiales para fin de semana, fechas festivas, acontecimientos de masiva concurrencia.</t>
  </si>
  <si>
    <t>Elaborar y brindar pronósticos meteorológicos actualizados para los diferentes usuarios de manera personalizada.</t>
  </si>
  <si>
    <t>Brindar información sobre las condiciones del tiempo previstas en forma personalizada para cada usuario solicitante</t>
  </si>
  <si>
    <t>Usuarios en general.</t>
  </si>
  <si>
    <t>Proveer información oportuna</t>
  </si>
  <si>
    <t>Gestión para la participación de funcionarioa de la GPM en Taller VOLCEX y Taller de Vigilancia de los volcanes en las aerovías internacionales.</t>
  </si>
  <si>
    <t>Actualización en temas relacionados a la vigilancia de los volcanes. Preparar a los funcionarios a fin de realizar simulacros de cenizas volcanicas.</t>
  </si>
  <si>
    <t>Formación continua del personal de la DMH-DINAC y Optimizar a la vigilancia meteorológica aeronáutica</t>
  </si>
  <si>
    <t>Funcionarios de la DMH y usuarios en general.</t>
  </si>
  <si>
    <t>EXP DINAC N° 209860</t>
  </si>
  <si>
    <t>GENERACIÓN DE DATOS DE SINÓPTICAS DE 20 (VEINTE) ESTACIONES METEOROLÓGICOS CONVENCIONALES</t>
  </si>
  <si>
    <t>VIGILANCIA ATMOSFÉRICA PARA LA PRESTACIÓN DE SERVICIOS</t>
  </si>
  <si>
    <t>TRANSMISIÓN DE MENSAJES CODIFICADOS EN CLAVE SYNOP</t>
  </si>
  <si>
    <t>USUARIOS AERONÁUTICOS Y METEOROLÓGICOS, POBLACIÓN GENERAL</t>
  </si>
  <si>
    <t>https://www.meteorologia.gov.py/sinop/</t>
  </si>
  <si>
    <t>GENERACIÓN DE DATOS DE ESTACIONES METEOROLÓGICAS AUTOMÁTICAS DE SUPERFICIE</t>
  </si>
  <si>
    <t>GENERACIÓN DE DATOS DE LAS REDES DE ESTACIONES AUTOMÁTICAS ADMINISTRADAS POR LA DMH CADA 10 MINUTOS</t>
  </si>
  <si>
    <t>GENERACIÓN DE DATOS DE ALTURA PERFIL ATMOSFÉRICO</t>
  </si>
  <si>
    <t>GENERAR UN PERFIL DE LA ATMOSFERA DIARIA</t>
  </si>
  <si>
    <t>VISUALIZACIÓN DE PRODUCTOS EN TIEMPO REAL DEL RADAR METEOROLÓGICO EN DEPENDENCIAS DE LA GPM</t>
  </si>
  <si>
    <t>GENERACIÓN DE DATOS DE SATELITALES</t>
  </si>
  <si>
    <t>VIGILANCIA DE LOS SISTEMAS DE ATMOSFÉRICOS</t>
  </si>
  <si>
    <t>FACILITAR IMÁGENES DE SATÉLITE CADA 10 MINUTOS EN 7 BANDAS</t>
  </si>
  <si>
    <t>https://www.meteorologia.gov.py/satelite-goes-16/</t>
  </si>
  <si>
    <t>GENERACIÓN DE DATOS DE RADAR METEOROLÓGICO</t>
  </si>
  <si>
    <t>VIGILANCIA DE LOS SISTEMAS DE EVENTOS SEVEROS EN LA ATMOSFERA</t>
  </si>
  <si>
    <t>GENERAR DATOS DE RADAR CADA 10 MIN</t>
  </si>
  <si>
    <t>USUARIOS AERONÁUTICOS Y METEOROLÓGICOS</t>
  </si>
  <si>
    <t>https://www.meteorologia.gov.py/radar/</t>
  </si>
  <si>
    <t>REMISIÓN DE DOCUMENTOS RELACIONADOS A LA LICITACIÓN PÚBLICA NACIONAL Nº 02/2024 CONTRATACIÓN DE SEGURO VARIOS PARA LA DMH ID Nº 440196</t>
  </si>
  <si>
    <t>PRECAUTELAR Y ASEGURAR LA INTEGRIDAD DE EQUIPOS E INFRAESTRUCTURAS</t>
  </si>
  <si>
    <t>GARANTIZAR LA OPERATIVIDAD DE LOS SISTEMAS DE OBSERVACIÓN</t>
  </si>
  <si>
    <t xml:space="preserve">MEMORÁNDUM 
GSOM 012/2024
</t>
  </si>
  <si>
    <t>Operativo</t>
  </si>
  <si>
    <t>ALQUILER DE INMUEBLE PARA OFICINAS ADMINISTRATIVAS DE LA DINAC - AD REFERÉNDUM</t>
  </si>
  <si>
    <t>SOCIEDAD GENERAL DE CONSTRUCCIONES CIVILES S.A.</t>
  </si>
  <si>
    <t>LA MAYORÍA DE CARLOS OVIEDO</t>
  </si>
  <si>
    <t>CONTRATACIÓN DIRECTA N° 60/2023 "CONTRATACIÓN DE SERVICIO DE AUDITORIA EXTERNA FINANCIERA E IMPOSITIVA DEL EJERCICIO 2023"</t>
  </si>
  <si>
    <t xml:space="preserve">BAKER TILLY PARAGUAY </t>
  </si>
  <si>
    <t>CONTRATACIÓN POR EXCEPCIÓN N° 01/2024 "SERVICIO DE RECOLECCIÓN DE RESIDUOS PARA EL AIG - AD REFERÉNDUM"</t>
  </si>
  <si>
    <t>ECOTOTAL S.A.</t>
  </si>
  <si>
    <t>INCLUIR Y VINCULAR LOS RESULTADOS DE LOS CONTROLES DE VIGILANCIA ESTABLECIDOS EN EL PROGRAMA NACIONAL DE CONTROL DE CALIDAD (PNCC), AL REGLAMENTO DE FALTAS Y SANCIONES  (RES  N° 790/2013)</t>
  </si>
  <si>
    <t>UNIDAD DE TRANSPARENCIA Y ANTICORRUPCION</t>
  </si>
  <si>
    <t>a) Servicios de Navegación Aérea vigilados, en cumplimiento a los estándares de la seguridad operacional establecida en la normativa vigente;             b) Aseguramiento de la calidad del servicio prestado;                           c) Actividades de regulación y supervisión mejoradas;                          d) Operaciones aéreas seguras; e) Usuarios del transporte aéreo protegidos.</t>
  </si>
  <si>
    <t>a) Pasajeros dentro de entornos confortables, saludables y seguros;              b) Operaciones aéreas eficientes y seguras</t>
  </si>
  <si>
    <t xml:space="preserve"> a) Población nacional mejor informada y protegida;                            b) Operaciones aéreas seguras.</t>
  </si>
  <si>
    <t xml:space="preserve">a) Operaciones aéreas seguras;                                   b) Cumplimiento de las disposiciones legales vigentes en tiempo y forma;                                   c) Usuarios del transporte aéreo protegído;                          d) Pasajeros dentro de entorno confortables saludables y seguros;               e) Población nacional mejor informada y protegida. </t>
  </si>
  <si>
    <t>A) EVALUACIÓN DE LOS DOCUMENTOS ECONOMICO-FINANCIEROS REMITIDOS POR LOS SOLICITANTES DE UN CERTIFICADO CESA, COA, OMA Y CIAC/CEAC,                            B) REGISTRO DE NOTIFICACIONES TARIFARIAS DE LAS COMPAÑÍAS AÉREAS QUE OPERAN EN EL PAÍS, Y              C) RECOPILACIÓN DE LOS DATOS ESTADÍSTICOS DE LA AVIACIÓN CIVIL DE LOS AEROPUERTOS INTERNACIONALES SILVIO PETTIROSSI Y GUARANÍ DE LAS TRES VARIABLES (MOVIMEINTO DE PASAJEROS, CARGA AÉREA Y AERONAVES)</t>
  </si>
  <si>
    <t>Público Externo</t>
  </si>
  <si>
    <t>Población en General</t>
  </si>
  <si>
    <t>Público Interno</t>
  </si>
  <si>
    <t>Usuarios en general y en particular los sectores de hidrología, agricultura, salud y otros</t>
  </si>
  <si>
    <t xml:space="preserve">Población de los distintos sectores informados. </t>
  </si>
  <si>
    <t>PARTICIPACION CIUDADANA</t>
  </si>
  <si>
    <t>1) Resolución N° 2033 Por el cual se aprobó el Mapa de Riesgo de Corrupción de la DINAC, en el marco de la implementación del Componente de Gestión de Riesgo de Corrupción conforme al marco legal vigente en la materia.                                                                                       2) Reporte de Monitoreo y Seguimiento realizado por la Auditoría Interna en el marco de la implementación del Componente de Riesgo de Corrupción del proceso crítico seleccionado en el Mapa de Riesgo de Corrupción aprobado por Resolución DINAC N° 2033/2022.                                                                                         3) Actuaciones y Diligencias Administrativas: http://www.dinac.gov.py/v3/index.php/transparencia-y-anticorrupcion-dinac/gestion-de-riesgos-de-corrupcion</t>
  </si>
  <si>
    <t>Supuestos de irregularidades en el proceso de Normar, Certificar, Vigilar y Sancionar en los Sub Procesos de:                                                   1) Gestión de Establecimiento y publicación de regulaciones, de conformidad a la Ley N° 1880/02 y los Anexos al Convenio de Chicago.                                                                     2) Gestión de las solicitudes de certificación de los usuarios, de conformidad a los reglamentos y procedimientos vigentes.                                                               3) Gestión de la ejecución del Plan de Vigilancia definido por cada sector regulador debidamente aprobado.                                                                                             4) Gestión de antecedentes del evento de conformidad al DINAC R1100 y la Res. N° 790/13</t>
  </si>
  <si>
    <t>Ejecución</t>
  </si>
  <si>
    <t>https://www.contrataciones.gov.py/sin-difusion-convocatoria/438888-alquiler-inmueble-oficinas-administrativas-dinac-ad-referendum-1</t>
  </si>
  <si>
    <t>https://www.contrataciones.gov.py/licitaciones/adjudicacion/439327-contratacion-servicio-flete-traslado-bienes-patrimoniales-dinac-ad-referendum-1</t>
  </si>
  <si>
    <t>https://www.contrataciones.gov.py/licitaciones/adjudicacion/436184-contratacion-servicio-auditoria-externa-financiera-e-impositiva-ejercicio-2023-1</t>
  </si>
  <si>
    <t>https://www.contrataciones.gov.py/licitaciones/adjudicacion/438837-servicio-recoleccion-residuos-aig-ad-referendum-1</t>
  </si>
  <si>
    <t>CONTRATACIÓN DIRECTA Nº 01/2024 “CONTRATACIÓN DE SERVICIO DE FLETE PARA TRASLADO DE BIENES PATRIMONIALES DE LA DINAC AD REFERÉNDUM”</t>
  </si>
  <si>
    <t>SERVICIOS PERSONALES</t>
  </si>
  <si>
    <t>REMUNERACIONES BASICAS</t>
  </si>
  <si>
    <t>REMUNERACIONES TEMPORALES</t>
  </si>
  <si>
    <t>ASIGNACIONES COMPLEMENTARIAS</t>
  </si>
  <si>
    <t>PERSONAL CONTRATADO</t>
  </si>
  <si>
    <t>OTROS GASTOS DEL PERSONAL</t>
  </si>
  <si>
    <t>SERVICIOS NO PERSONALES</t>
  </si>
  <si>
    <t>SERVICIOS BASICOS</t>
  </si>
  <si>
    <t>TRANSPORTE Y ALMACENAJE</t>
  </si>
  <si>
    <t>PASAJES Y VIATICOS</t>
  </si>
  <si>
    <t>GASTOS POR SERVICIO DE ASEO, MANTENIMIENTO Y REPARACIONES</t>
  </si>
  <si>
    <t>ALQUILERES Y DERECHOS</t>
  </si>
  <si>
    <t>SERVICIOS TECNICOS Y PROFESIONALES</t>
  </si>
  <si>
    <t>OTROS SERVICIOS EN GENERAL</t>
  </si>
  <si>
    <t>SERVICIOS DE CAPACITACION Y ADIESTRAMIENTO</t>
  </si>
  <si>
    <t>BIENES DE CONSUMO E INSUMOS</t>
  </si>
  <si>
    <t>PRODUCTOS ALIMENTICIOS</t>
  </si>
  <si>
    <t>TEXTILES Y VESTUARIOS</t>
  </si>
  <si>
    <t>PRODUCTOS DE PAPEL, CARTON E IMPRESOS</t>
  </si>
  <si>
    <t>PRODUCTOS E INSTRUMENTOS QUIMICOS Y MEDICINALES</t>
  </si>
  <si>
    <t>COMBUSTIBLES Y LUBRICANTES</t>
  </si>
  <si>
    <t>OTROS BIENES DE CONSUMO</t>
  </si>
  <si>
    <t>BIENES DE CAMBIO</t>
  </si>
  <si>
    <t>INVERSION FISICA</t>
  </si>
  <si>
    <t>ADQUISICION DE INMUEBLES</t>
  </si>
  <si>
    <t>CONSTRUCCIONES</t>
  </si>
  <si>
    <t>ADQUISICION DE MAQUINARIAS, EQUIPOS Y HERRAMIENTAS EN GENERAL</t>
  </si>
  <si>
    <t>ADQUISICION DE EQUIPOS DE OFICINA Y COMPUTACION</t>
  </si>
  <si>
    <t>ADQUISICION DE EQUIPOS MILITARES Y DE SEGURIDAD</t>
  </si>
  <si>
    <t>ADQUISICION DE ACTIVOS INTANGIBLES</t>
  </si>
  <si>
    <t>OTROS GASTOS DE INVERSION Y REPARACION MAYORES</t>
  </si>
  <si>
    <t>TRANSFERENCIAS</t>
  </si>
  <si>
    <t>TRANSFERENCIAS CONSOLIDABLES CORRIENTES AL SECTOR PUBLICO</t>
  </si>
  <si>
    <t>TRANSFERENCIAS CORRIENTES AL SECTOR PRIVADO</t>
  </si>
  <si>
    <t>TRANSFERENCIAS CORRIENTES AL SECTOR EXTERNO</t>
  </si>
  <si>
    <t xml:space="preserve">OTROS GASTOS   </t>
  </si>
  <si>
    <t>PAGO DE IMPUESTOS, TASAS, GASTOS JUDICIALES Y OTROS</t>
  </si>
  <si>
    <t>DEVOLUCION DE IMPUESTOS Y OTROS INGRESOS NO TRIBUTARIOS</t>
  </si>
  <si>
    <t>DEUDAS PENDIENTES DE PAGO DE GASTOS CORRIENTES DE EJERCICIOS</t>
  </si>
  <si>
    <t>Ejecutado Primer Trimestre</t>
  </si>
  <si>
    <t>BIENES DE CONSUMO DE OFICINAS E INSUMOS</t>
  </si>
  <si>
    <t>TOTAL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</si>
</sst>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 #,##0_ ;_ * \-#,##0_ ;_ * &quot;-&quot;_ ;_ @_ "/>
    <numFmt numFmtId="165" formatCode="0.0%"/>
  </numFmts>
  <fonts count="73">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Calibri"/>
      <family val="2"/>
      <scheme val="minor"/>
    </font>
    <font>
      <sz val="11"/>
      <color theme="1"/>
      <name val="Calibri"/>
      <family val="2"/>
      <scheme val="minor"/>
    </font>
    <font>
      <b/>
      <u/>
      <sz val="14"/>
      <name val="Garamond"/>
      <family val="1"/>
    </font>
    <font>
      <sz val="11"/>
      <color theme="1"/>
      <name val="Garamond"/>
      <family val="1"/>
    </font>
    <font>
      <b/>
      <u/>
      <sz val="14"/>
      <color theme="1"/>
      <name val="Garamond"/>
      <family val="1"/>
    </font>
    <font>
      <sz val="12"/>
      <color theme="1"/>
      <name val="Garamond"/>
      <family val="1"/>
    </font>
    <font>
      <b/>
      <sz val="14"/>
      <color theme="1"/>
      <name val="Garamond"/>
      <family val="1"/>
    </font>
    <font>
      <b/>
      <sz val="12"/>
      <color theme="1"/>
      <name val="Garamond"/>
      <family val="1"/>
    </font>
    <font>
      <b/>
      <sz val="11"/>
      <color theme="1"/>
      <name val="Garamond"/>
      <family val="1"/>
    </font>
    <font>
      <b/>
      <u/>
      <sz val="13"/>
      <color theme="1"/>
      <name val="Garamond"/>
      <family val="1"/>
    </font>
    <font>
      <b/>
      <sz val="13"/>
      <color rgb="FF000000"/>
      <name val="Garamond"/>
      <family val="1"/>
    </font>
    <font>
      <b/>
      <sz val="13"/>
      <color theme="1"/>
      <name val="Garamond"/>
      <family val="1"/>
    </font>
    <font>
      <b/>
      <sz val="14"/>
      <color rgb="FF1809D9"/>
      <name val="Garamond"/>
      <family val="1"/>
    </font>
    <font>
      <sz val="11"/>
      <name val="Calibri"/>
      <family val="2"/>
      <scheme val="minor"/>
    </font>
    <font>
      <b/>
      <sz val="11"/>
      <color theme="1"/>
      <name val="Calibri"/>
      <family val="2"/>
      <scheme val="minor"/>
    </font>
    <font>
      <u/>
      <sz val="11"/>
      <color theme="10"/>
      <name val="Calibri"/>
      <family val="2"/>
      <scheme val="minor"/>
    </font>
    <font>
      <sz val="11"/>
      <color theme="1"/>
      <name val="Calibri"/>
      <family val="2"/>
    </font>
    <font>
      <b/>
      <sz val="11"/>
      <color theme="1"/>
      <name val="Calibri"/>
      <family val="2"/>
    </font>
    <font>
      <u/>
      <sz val="12"/>
      <color theme="10"/>
      <name val="Times New Roman"/>
      <family val="1"/>
    </font>
    <font>
      <sz val="11"/>
      <color theme="1"/>
      <name val="Calibri"/>
      <family val="2"/>
      <scheme val="minor"/>
    </font>
    <font>
      <b/>
      <sz val="12"/>
      <color theme="1"/>
      <name val="Calibri"/>
      <family val="2"/>
      <scheme val="minor"/>
    </font>
    <font>
      <sz val="12"/>
      <color theme="1"/>
      <name val="Calibri"/>
      <family val="2"/>
      <scheme val="minor"/>
    </font>
    <font>
      <b/>
      <sz val="12"/>
      <color theme="1"/>
      <name val="Calibri"/>
      <family val="2"/>
    </font>
    <font>
      <sz val="11"/>
      <color rgb="FF000000"/>
      <name val="Calibri"/>
      <family val="2"/>
    </font>
    <font>
      <u/>
      <sz val="11"/>
      <color rgb="FF0563C1"/>
      <name val="Calibri"/>
      <family val="2"/>
    </font>
    <font>
      <sz val="11"/>
      <name val="Calibri"/>
      <family val="2"/>
    </font>
    <font>
      <sz val="11"/>
      <color rgb="FF000000"/>
      <name val="Calibri"/>
      <family val="2"/>
      <scheme val="minor"/>
    </font>
    <font>
      <b/>
      <sz val="14"/>
      <name val="Garamond"/>
      <family val="1"/>
    </font>
    <font>
      <b/>
      <sz val="11"/>
      <name val="Garamond"/>
      <family val="1"/>
    </font>
    <font>
      <b/>
      <sz val="11"/>
      <color rgb="FF000000"/>
      <name val="Garamond"/>
      <family val="1"/>
    </font>
    <font>
      <u/>
      <sz val="11"/>
      <color rgb="FF0563C1"/>
      <name val="Calibri"/>
      <family val="2"/>
      <scheme val="minor"/>
    </font>
    <font>
      <b/>
      <sz val="12"/>
      <name val="Garamond"/>
      <family val="1"/>
    </font>
    <font>
      <u/>
      <sz val="11"/>
      <color rgb="FF000000"/>
      <name val="Calibri"/>
      <family val="2"/>
      <scheme val="minor"/>
    </font>
    <font>
      <b/>
      <sz val="18"/>
      <color theme="4" tint="-0.499984740745262"/>
      <name val="Calibri"/>
      <family val="2"/>
      <scheme val="minor"/>
    </font>
  </fonts>
  <fills count="16">
    <fill>
      <patternFill patternType="none"/>
    </fill>
    <fill>
      <patternFill patternType="gray125"/>
    </fill>
    <fill>
      <patternFill patternType="solid">
        <fgColor theme="5" tint="0.39997558519241921"/>
        <bgColor indexed="64"/>
      </patternFill>
    </fill>
    <fill>
      <patternFill patternType="solid">
        <fgColor theme="0"/>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theme="7" tint="0.59999389629810485"/>
        <bgColor rgb="FF000000"/>
      </patternFill>
    </fill>
    <fill>
      <patternFill patternType="solid">
        <fgColor theme="7" tint="0.79998168889431442"/>
        <bgColor indexed="64"/>
      </patternFill>
    </fill>
    <fill>
      <patternFill patternType="solid">
        <fgColor theme="5" tint="0.39997558519241921"/>
        <bgColor rgb="FFFFF2CC"/>
      </patternFill>
    </fill>
    <fill>
      <patternFill patternType="solid">
        <fgColor theme="4" tint="0.79998168889431442"/>
        <bgColor indexed="64"/>
      </patternFill>
    </fill>
    <fill>
      <patternFill patternType="solid">
        <fgColor theme="7" tint="0.79998168889431442"/>
        <bgColor rgb="FF000000"/>
      </patternFill>
    </fill>
    <fill>
      <patternFill patternType="solid">
        <fgColor theme="5" tint="0.39997558519241921"/>
        <bgColor rgb="FF000000"/>
      </patternFill>
    </fill>
    <fill>
      <patternFill patternType="solid">
        <fgColor rgb="FFFFF2CC"/>
        <bgColor rgb="FFFFF2CC"/>
      </patternFill>
    </fill>
    <fill>
      <patternFill patternType="solid">
        <fgColor rgb="FFFFF2CC"/>
        <bgColor indexed="64"/>
      </patternFill>
    </fill>
    <fill>
      <patternFill patternType="solid">
        <fgColor theme="0" tint="-0.14999847407452621"/>
        <bgColor indexed="64"/>
      </patternFill>
    </fill>
  </fills>
  <borders count="3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diagonal/>
    </border>
    <border>
      <left style="medium">
        <color indexed="64"/>
      </left>
      <right style="thin">
        <color auto="1"/>
      </right>
      <top/>
      <bottom style="thin">
        <color auto="1"/>
      </bottom>
      <diagonal/>
    </border>
    <border>
      <left style="medium">
        <color indexed="64"/>
      </left>
      <right/>
      <top style="thin">
        <color auto="1"/>
      </top>
      <bottom/>
      <diagonal/>
    </border>
    <border>
      <left/>
      <right style="medium">
        <color indexed="64"/>
      </right>
      <top style="thin">
        <color auto="1"/>
      </top>
      <bottom/>
      <diagonal/>
    </border>
    <border>
      <left/>
      <right style="medium">
        <color indexed="64"/>
      </right>
      <top style="thin">
        <color auto="1"/>
      </top>
      <bottom style="thin">
        <color auto="1"/>
      </bottom>
      <diagonal/>
    </border>
    <border>
      <left style="medium">
        <color indexed="64"/>
      </left>
      <right/>
      <top style="thin">
        <color auto="1"/>
      </top>
      <bottom style="thin">
        <color auto="1"/>
      </bottom>
      <diagonal/>
    </border>
    <border>
      <left style="thin">
        <color auto="1"/>
      </left>
      <right style="medium">
        <color indexed="64"/>
      </right>
      <top style="thin">
        <color auto="1"/>
      </top>
      <bottom/>
      <diagonal/>
    </border>
    <border>
      <left style="thin">
        <color auto="1"/>
      </left>
      <right style="medium">
        <color indexed="64"/>
      </right>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rgb="FF000000"/>
      </left>
      <right style="thin">
        <color rgb="FF000000"/>
      </right>
      <top/>
      <bottom style="thin">
        <color rgb="FF000000"/>
      </bottom>
      <diagonal/>
    </border>
  </borders>
  <cellStyleXfs count="9">
    <xf numFmtId="0" fontId="0" fillId="0" borderId="0">
      <alignment vertical="center"/>
    </xf>
    <xf numFmtId="9" fontId="40" fillId="0" borderId="0" applyFont="0" applyFill="0" applyBorder="0" applyAlignment="0" applyProtection="0"/>
    <xf numFmtId="0" fontId="38" fillId="0" borderId="0">
      <alignment vertical="center"/>
    </xf>
    <xf numFmtId="0" fontId="54" fillId="0" borderId="0" applyNumberFormat="0" applyFill="0" applyBorder="0" applyAlignment="0" applyProtection="0">
      <alignment vertical="center"/>
    </xf>
    <xf numFmtId="164" fontId="37" fillId="0" borderId="0" applyFont="0" applyFill="0" applyBorder="0" applyAlignment="0" applyProtection="0"/>
    <xf numFmtId="164" fontId="58" fillId="0" borderId="0" applyFont="0" applyFill="0" applyBorder="0" applyAlignment="0" applyProtection="0"/>
    <xf numFmtId="9" fontId="24" fillId="0" borderId="0" applyFont="0" applyFill="0" applyBorder="0" applyAlignment="0" applyProtection="0"/>
    <xf numFmtId="0" fontId="24" fillId="0" borderId="0">
      <alignment vertical="center"/>
    </xf>
    <xf numFmtId="164" fontId="24" fillId="0" borderId="0" applyFont="0" applyFill="0" applyBorder="0" applyAlignment="0" applyProtection="0"/>
  </cellStyleXfs>
  <cellXfs count="470">
    <xf numFmtId="0" fontId="0" fillId="0" borderId="0" xfId="0">
      <alignment vertical="center"/>
    </xf>
    <xf numFmtId="0" fontId="42" fillId="0" borderId="0" xfId="0" applyFont="1">
      <alignment vertical="center"/>
    </xf>
    <xf numFmtId="0" fontId="47" fillId="0" borderId="0" xfId="0" applyFont="1">
      <alignment vertical="center"/>
    </xf>
    <xf numFmtId="0" fontId="42" fillId="3" borderId="0" xfId="0" applyFont="1" applyFill="1">
      <alignment vertical="center"/>
    </xf>
    <xf numFmtId="0" fontId="46" fillId="2" borderId="1" xfId="0" applyFont="1" applyFill="1" applyBorder="1" applyAlignment="1" applyProtection="1">
      <alignment horizontal="center" vertical="center" wrapText="1"/>
      <protection locked="0"/>
    </xf>
    <xf numFmtId="0" fontId="42" fillId="0" borderId="0" xfId="0" applyFont="1" applyProtection="1">
      <alignment vertical="center"/>
      <protection locked="0"/>
    </xf>
    <xf numFmtId="0" fontId="38" fillId="8" borderId="1" xfId="0" applyFont="1" applyFill="1" applyBorder="1" applyAlignment="1">
      <alignment horizontal="center" vertical="top" wrapText="1"/>
    </xf>
    <xf numFmtId="0" fontId="55" fillId="8" borderId="1" xfId="0" applyFont="1" applyFill="1" applyBorder="1" applyAlignment="1">
      <alignment horizontal="center" vertical="center"/>
    </xf>
    <xf numFmtId="3" fontId="56" fillId="8" borderId="1" xfId="0" applyNumberFormat="1" applyFont="1" applyFill="1" applyBorder="1">
      <alignment vertical="center"/>
    </xf>
    <xf numFmtId="3" fontId="55" fillId="8" borderId="1" xfId="0" applyNumberFormat="1" applyFont="1" applyFill="1" applyBorder="1">
      <alignment vertical="center"/>
    </xf>
    <xf numFmtId="0" fontId="46" fillId="6" borderId="1" xfId="0" applyFont="1" applyFill="1" applyBorder="1" applyAlignment="1">
      <alignment horizontal="center" vertical="center"/>
    </xf>
    <xf numFmtId="0" fontId="47" fillId="2" borderId="1" xfId="0" applyFont="1" applyFill="1" applyBorder="1" applyAlignment="1">
      <alignment horizontal="center" vertical="center"/>
    </xf>
    <xf numFmtId="0" fontId="42" fillId="0" borderId="0" xfId="0" applyFont="1" applyAlignment="1">
      <alignment horizontal="center" vertical="center"/>
    </xf>
    <xf numFmtId="0" fontId="45" fillId="8" borderId="1" xfId="0" applyFont="1" applyFill="1" applyBorder="1" applyAlignment="1">
      <alignment horizontal="center" vertical="center"/>
    </xf>
    <xf numFmtId="0" fontId="46" fillId="4" borderId="1" xfId="0" applyFont="1" applyFill="1" applyBorder="1" applyAlignment="1">
      <alignment horizontal="center" vertical="top" wrapText="1"/>
    </xf>
    <xf numFmtId="0" fontId="50" fillId="2" borderId="1" xfId="0" applyFont="1" applyFill="1" applyBorder="1" applyAlignment="1">
      <alignment horizontal="center" vertical="center"/>
    </xf>
    <xf numFmtId="0" fontId="50" fillId="2" borderId="1" xfId="0" applyFont="1" applyFill="1" applyBorder="1" applyAlignment="1">
      <alignment horizontal="center" vertical="center" wrapText="1"/>
    </xf>
    <xf numFmtId="0" fontId="38" fillId="8" borderId="3" xfId="0" applyFont="1" applyFill="1" applyBorder="1" applyAlignment="1">
      <alignment horizontal="right" vertical="center" wrapText="1"/>
    </xf>
    <xf numFmtId="0" fontId="46" fillId="2" borderId="1" xfId="0" applyFont="1" applyFill="1" applyBorder="1" applyAlignment="1">
      <alignment horizontal="right" vertical="center" wrapText="1"/>
    </xf>
    <xf numFmtId="0" fontId="42" fillId="0" borderId="0" xfId="0" applyFont="1" applyAlignment="1">
      <alignment horizontal="right" vertical="center"/>
    </xf>
    <xf numFmtId="0" fontId="32" fillId="8" borderId="2" xfId="0" applyFont="1" applyFill="1" applyBorder="1" applyAlignment="1">
      <alignment horizontal="left" vertical="center" wrapText="1"/>
    </xf>
    <xf numFmtId="0" fontId="25" fillId="8" borderId="1" xfId="0" applyFont="1" applyFill="1" applyBorder="1" applyAlignment="1">
      <alignment horizontal="center" vertical="center" wrapText="1"/>
    </xf>
    <xf numFmtId="0" fontId="42" fillId="0" borderId="0" xfId="0" applyFont="1">
      <alignment vertical="center"/>
    </xf>
    <xf numFmtId="0" fontId="42" fillId="0" borderId="0" xfId="0" applyFont="1" applyProtection="1">
      <alignment vertical="center"/>
      <protection locked="0"/>
    </xf>
    <xf numFmtId="0" fontId="22" fillId="8" borderId="1" xfId="0" applyFont="1" applyFill="1" applyBorder="1" applyAlignment="1">
      <alignment horizontal="center" vertical="center" wrapText="1"/>
    </xf>
    <xf numFmtId="15" fontId="0" fillId="8" borderId="1" xfId="0" applyNumberFormat="1" applyFont="1" applyFill="1" applyBorder="1" applyAlignment="1">
      <alignment horizontal="center" vertical="center" wrapText="1"/>
    </xf>
    <xf numFmtId="15" fontId="0" fillId="8" borderId="1" xfId="0" applyNumberFormat="1" applyFont="1" applyFill="1" applyBorder="1" applyAlignment="1">
      <alignment horizontal="center" vertical="center"/>
    </xf>
    <xf numFmtId="0" fontId="0" fillId="8" borderId="0" xfId="0" applyFont="1" applyFill="1" applyBorder="1" applyAlignment="1">
      <alignment horizontal="center" vertical="center" wrapText="1"/>
    </xf>
    <xf numFmtId="15" fontId="0" fillId="8" borderId="0" xfId="0" applyNumberFormat="1" applyFont="1" applyFill="1" applyBorder="1" applyAlignment="1">
      <alignment horizontal="center" vertical="center" wrapText="1"/>
    </xf>
    <xf numFmtId="0" fontId="54" fillId="8" borderId="0" xfId="3" applyFont="1" applyFill="1" applyBorder="1" applyAlignment="1">
      <alignment horizontal="center" vertical="center" wrapText="1"/>
    </xf>
    <xf numFmtId="0" fontId="0" fillId="8" borderId="16" xfId="0" applyFont="1" applyFill="1" applyBorder="1" applyAlignment="1">
      <alignment horizontal="center" vertical="center" wrapText="1"/>
    </xf>
    <xf numFmtId="0" fontId="54" fillId="8" borderId="17" xfId="3" applyFont="1" applyFill="1" applyBorder="1" applyAlignment="1">
      <alignment horizontal="center" vertical="center" wrapText="1"/>
    </xf>
    <xf numFmtId="0" fontId="44" fillId="8" borderId="0" xfId="0" applyFont="1" applyFill="1" applyAlignment="1">
      <alignment horizontal="center" vertical="center"/>
    </xf>
    <xf numFmtId="0" fontId="46" fillId="8" borderId="0" xfId="0" applyFont="1" applyFill="1" applyBorder="1" applyAlignment="1">
      <alignment horizontal="center" vertical="center"/>
    </xf>
    <xf numFmtId="0" fontId="46" fillId="8" borderId="0" xfId="0" applyFont="1" applyFill="1" applyBorder="1" applyAlignment="1">
      <alignment horizontal="right" vertical="center"/>
    </xf>
    <xf numFmtId="0" fontId="38" fillId="8" borderId="2" xfId="0" applyFont="1" applyFill="1" applyBorder="1" applyAlignment="1">
      <alignment vertical="top" wrapText="1"/>
    </xf>
    <xf numFmtId="0" fontId="38" fillId="8" borderId="3" xfId="0" applyFont="1" applyFill="1" applyBorder="1" applyAlignment="1">
      <alignment vertical="top" wrapText="1"/>
    </xf>
    <xf numFmtId="0" fontId="34" fillId="8" borderId="3" xfId="0" applyFont="1" applyFill="1" applyBorder="1" applyAlignment="1" applyProtection="1">
      <alignment horizontal="center" vertical="center"/>
      <protection locked="0"/>
    </xf>
    <xf numFmtId="0" fontId="44" fillId="8" borderId="0" xfId="0" applyFont="1" applyFill="1" applyBorder="1" applyAlignment="1">
      <alignment horizontal="center" vertical="center"/>
    </xf>
    <xf numFmtId="0" fontId="46" fillId="8" borderId="2" xfId="0" applyFont="1" applyFill="1" applyBorder="1" applyAlignment="1" applyProtection="1">
      <alignment horizontal="center" vertical="center"/>
      <protection locked="0"/>
    </xf>
    <xf numFmtId="0" fontId="46" fillId="8" borderId="3" xfId="0" applyFont="1" applyFill="1" applyBorder="1" applyAlignment="1" applyProtection="1">
      <alignment horizontal="center" vertical="center"/>
      <protection locked="0"/>
    </xf>
    <xf numFmtId="0" fontId="46" fillId="8" borderId="1" xfId="0" applyFont="1" applyFill="1" applyBorder="1" applyAlignment="1" applyProtection="1">
      <alignment horizontal="center" vertical="center" wrapText="1"/>
      <protection locked="0"/>
    </xf>
    <xf numFmtId="0" fontId="61" fillId="8" borderId="1" xfId="0" applyFont="1" applyFill="1" applyBorder="1" applyAlignment="1">
      <alignment horizontal="center" vertical="center"/>
    </xf>
    <xf numFmtId="14" fontId="33" fillId="8" borderId="4" xfId="0" applyNumberFormat="1" applyFont="1" applyFill="1" applyBorder="1" applyAlignment="1" applyProtection="1">
      <alignment horizontal="center" vertical="center" wrapText="1"/>
      <protection locked="0"/>
    </xf>
    <xf numFmtId="0" fontId="34" fillId="8" borderId="4" xfId="0" applyFont="1" applyFill="1" applyBorder="1" applyAlignment="1" applyProtection="1">
      <alignment horizontal="center" vertical="center"/>
      <protection locked="0"/>
    </xf>
    <xf numFmtId="15" fontId="17" fillId="8" borderId="1" xfId="0" applyNumberFormat="1" applyFont="1" applyFill="1" applyBorder="1" applyAlignment="1" applyProtection="1">
      <alignment horizontal="center" vertical="center" wrapText="1"/>
      <protection locked="0"/>
    </xf>
    <xf numFmtId="0" fontId="62" fillId="11" borderId="21" xfId="0" applyFont="1" applyFill="1" applyBorder="1" applyAlignment="1" applyProtection="1">
      <alignment horizontal="center" vertical="center"/>
      <protection locked="0"/>
    </xf>
    <xf numFmtId="0" fontId="62" fillId="11" borderId="3" xfId="0" applyFont="1" applyFill="1" applyBorder="1" applyAlignment="1" applyProtection="1">
      <alignment vertical="center"/>
      <protection locked="0"/>
    </xf>
    <xf numFmtId="0" fontId="62" fillId="11" borderId="28" xfId="0" applyFont="1" applyFill="1" applyBorder="1" applyAlignment="1" applyProtection="1">
      <alignment horizontal="center" vertical="center" wrapText="1"/>
      <protection locked="0"/>
    </xf>
    <xf numFmtId="9" fontId="16" fillId="8" borderId="1" xfId="0" applyNumberFormat="1" applyFont="1" applyFill="1" applyBorder="1" applyAlignment="1">
      <alignment horizontal="center" vertical="center" wrapText="1"/>
    </xf>
    <xf numFmtId="9" fontId="14" fillId="8" borderId="1" xfId="1" applyFont="1" applyFill="1" applyBorder="1" applyAlignment="1">
      <alignment horizontal="center" vertical="center"/>
    </xf>
    <xf numFmtId="0" fontId="14" fillId="8" borderId="1" xfId="0" applyFont="1" applyFill="1" applyBorder="1" applyAlignment="1">
      <alignment horizontal="center" vertical="center"/>
    </xf>
    <xf numFmtId="0" fontId="44" fillId="8" borderId="0" xfId="0" applyFont="1" applyFill="1" applyAlignment="1">
      <alignment horizontal="right" vertical="center"/>
    </xf>
    <xf numFmtId="0" fontId="23" fillId="8" borderId="4" xfId="0" applyFont="1" applyFill="1" applyBorder="1" applyAlignment="1">
      <alignment horizontal="center" vertical="center" wrapText="1"/>
    </xf>
    <xf numFmtId="0" fontId="24" fillId="8" borderId="4" xfId="0" applyFont="1" applyFill="1" applyBorder="1" applyAlignment="1">
      <alignment horizontal="center" vertical="center" wrapText="1"/>
    </xf>
    <xf numFmtId="0" fontId="23" fillId="8" borderId="3" xfId="0" applyFont="1" applyFill="1" applyBorder="1" applyAlignment="1">
      <alignment horizontal="center" vertical="center" wrapText="1"/>
    </xf>
    <xf numFmtId="0" fontId="35" fillId="8" borderId="0" xfId="0" applyFont="1" applyFill="1" applyBorder="1" applyAlignment="1">
      <alignment horizontal="center" vertical="center" wrapText="1"/>
    </xf>
    <xf numFmtId="0" fontId="42" fillId="8" borderId="0" xfId="0" applyFont="1" applyFill="1">
      <alignment vertical="center"/>
    </xf>
    <xf numFmtId="0" fontId="0" fillId="10" borderId="0" xfId="0" applyFill="1" applyAlignment="1">
      <alignment vertical="center" wrapText="1"/>
    </xf>
    <xf numFmtId="0" fontId="0" fillId="8" borderId="1" xfId="0" applyFont="1" applyFill="1" applyBorder="1" applyAlignment="1">
      <alignment horizontal="center" vertical="center" wrapText="1"/>
    </xf>
    <xf numFmtId="3" fontId="0" fillId="8" borderId="1" xfId="0" applyNumberFormat="1" applyFont="1" applyFill="1" applyBorder="1" applyAlignment="1">
      <alignment horizontal="center" vertical="center" wrapText="1"/>
    </xf>
    <xf numFmtId="3" fontId="0" fillId="8" borderId="1" xfId="0" applyNumberFormat="1" applyFont="1" applyFill="1" applyBorder="1" applyAlignment="1">
      <alignment horizontal="center" vertical="center"/>
    </xf>
    <xf numFmtId="0" fontId="9" fillId="8" borderId="1" xfId="0" applyFont="1" applyFill="1" applyBorder="1" applyAlignment="1" applyProtection="1">
      <alignment horizontal="center" vertical="center" wrapText="1"/>
      <protection locked="0"/>
    </xf>
    <xf numFmtId="0" fontId="54" fillId="8" borderId="1" xfId="3" applyFill="1" applyBorder="1" applyAlignment="1">
      <alignment horizontal="center" vertical="center" wrapText="1"/>
    </xf>
    <xf numFmtId="14" fontId="7" fillId="8" borderId="1" xfId="0" applyNumberFormat="1" applyFont="1" applyFill="1" applyBorder="1" applyAlignment="1" applyProtection="1">
      <alignment horizontal="center" vertical="center" wrapText="1"/>
      <protection locked="0"/>
    </xf>
    <xf numFmtId="15" fontId="6" fillId="8" borderId="1" xfId="0" applyNumberFormat="1" applyFont="1" applyFill="1" applyBorder="1" applyAlignment="1">
      <alignment horizontal="center" vertical="center" wrapText="1"/>
    </xf>
    <xf numFmtId="49" fontId="6" fillId="8" borderId="1" xfId="0" applyNumberFormat="1" applyFont="1" applyFill="1" applyBorder="1" applyAlignment="1">
      <alignment horizontal="center" vertical="center" wrapText="1"/>
    </xf>
    <xf numFmtId="0" fontId="6" fillId="8" borderId="9" xfId="0" applyFont="1" applyFill="1" applyBorder="1" applyAlignment="1">
      <alignment horizontal="center" vertical="center" wrapText="1"/>
    </xf>
    <xf numFmtId="0" fontId="8" fillId="8" borderId="1" xfId="0" applyFont="1" applyFill="1" applyBorder="1" applyAlignment="1">
      <alignment horizontal="center" vertical="center"/>
    </xf>
    <xf numFmtId="0" fontId="62" fillId="11" borderId="2" xfId="0" applyFont="1" applyFill="1" applyBorder="1" applyAlignment="1" applyProtection="1">
      <alignment horizontal="center" vertical="center" wrapText="1"/>
      <protection locked="0"/>
    </xf>
    <xf numFmtId="0" fontId="46" fillId="2" borderId="1" xfId="0" applyFont="1" applyFill="1" applyBorder="1" applyAlignment="1">
      <alignment horizontal="center" vertical="center" wrapText="1"/>
    </xf>
    <xf numFmtId="0" fontId="34" fillId="8" borderId="2" xfId="0" applyFont="1" applyFill="1" applyBorder="1" applyAlignment="1" applyProtection="1">
      <alignment horizontal="center" vertical="center" wrapText="1"/>
      <protection locked="0"/>
    </xf>
    <xf numFmtId="0" fontId="34" fillId="8" borderId="4" xfId="0" applyFont="1" applyFill="1" applyBorder="1" applyAlignment="1" applyProtection="1">
      <alignment horizontal="center" vertical="center" wrapText="1"/>
      <protection locked="0"/>
    </xf>
    <xf numFmtId="0" fontId="24" fillId="8" borderId="1" xfId="0" applyFont="1" applyFill="1" applyBorder="1" applyAlignment="1">
      <alignment horizontal="center" vertical="center" wrapText="1"/>
    </xf>
    <xf numFmtId="0" fontId="24" fillId="8" borderId="2"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46" fillId="2" borderId="1" xfId="0" applyFont="1" applyFill="1" applyBorder="1" applyAlignment="1">
      <alignment horizontal="center" vertical="center"/>
    </xf>
    <xf numFmtId="0" fontId="54" fillId="8" borderId="1" xfId="3" applyFont="1" applyFill="1" applyBorder="1" applyAlignment="1">
      <alignment horizontal="center" vertical="center" wrapText="1"/>
    </xf>
    <xf numFmtId="0" fontId="16" fillId="8" borderId="1" xfId="0" applyFont="1" applyFill="1" applyBorder="1" applyAlignment="1">
      <alignment horizontal="center" vertical="center" wrapText="1"/>
    </xf>
    <xf numFmtId="0" fontId="46" fillId="6" borderId="1" xfId="0" applyFont="1" applyFill="1" applyBorder="1" applyAlignment="1">
      <alignment horizontal="center" vertical="center" wrapText="1"/>
    </xf>
    <xf numFmtId="0" fontId="38" fillId="8" borderId="3" xfId="0" applyFont="1" applyFill="1" applyBorder="1" applyAlignment="1">
      <alignment horizontal="left" vertical="center" wrapText="1"/>
    </xf>
    <xf numFmtId="0" fontId="12" fillId="8" borderId="2" xfId="0" applyFont="1" applyFill="1" applyBorder="1" applyAlignment="1">
      <alignment horizontal="left" vertical="center" wrapText="1"/>
    </xf>
    <xf numFmtId="0" fontId="14" fillId="8" borderId="1" xfId="0" applyFont="1" applyFill="1" applyBorder="1" applyAlignment="1">
      <alignment horizontal="center" vertical="center" wrapText="1"/>
    </xf>
    <xf numFmtId="0" fontId="23" fillId="8" borderId="1" xfId="0" applyFont="1" applyFill="1" applyBorder="1" applyAlignment="1">
      <alignment horizontal="center" vertical="center" wrapText="1"/>
    </xf>
    <xf numFmtId="0" fontId="15" fillId="8" borderId="1" xfId="0" applyFont="1" applyFill="1" applyBorder="1" applyAlignment="1">
      <alignment horizontal="center" vertical="center" wrapText="1"/>
    </xf>
    <xf numFmtId="0" fontId="46" fillId="2" borderId="21" xfId="0" applyFont="1" applyFill="1" applyBorder="1" applyAlignment="1">
      <alignment horizontal="center" vertical="center"/>
    </xf>
    <xf numFmtId="0" fontId="46" fillId="2" borderId="22" xfId="0" applyFont="1" applyFill="1" applyBorder="1" applyAlignment="1">
      <alignment horizontal="center" vertical="center" wrapText="1"/>
    </xf>
    <xf numFmtId="0" fontId="53" fillId="8" borderId="0" xfId="0" applyFont="1" applyFill="1">
      <alignment vertical="center"/>
    </xf>
    <xf numFmtId="0" fontId="5" fillId="8" borderId="0" xfId="0" applyFont="1" applyFill="1">
      <alignment vertical="center"/>
    </xf>
    <xf numFmtId="0" fontId="65" fillId="11" borderId="28" xfId="0" applyFont="1" applyFill="1" applyBorder="1" applyAlignment="1" applyProtection="1">
      <alignment horizontal="center" vertical="center" wrapText="1"/>
      <protection locked="0"/>
    </xf>
    <xf numFmtId="0" fontId="65" fillId="11" borderId="2" xfId="0" applyFont="1" applyFill="1" applyBorder="1" applyAlignment="1" applyProtection="1">
      <alignment horizontal="center" vertical="center" wrapText="1"/>
      <protection locked="0"/>
    </xf>
    <xf numFmtId="0" fontId="4" fillId="8" borderId="21" xfId="0" applyFont="1" applyFill="1" applyBorder="1" applyAlignment="1">
      <alignment horizontal="center" vertical="center" wrapText="1"/>
    </xf>
    <xf numFmtId="0" fontId="4" fillId="8" borderId="9"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4" fillId="8" borderId="22" xfId="0" applyFont="1" applyFill="1" applyBorder="1" applyAlignment="1">
      <alignment horizontal="center" vertical="center" wrapText="1"/>
    </xf>
    <xf numFmtId="9" fontId="4" fillId="8" borderId="1" xfId="1" applyFont="1" applyFill="1" applyBorder="1" applyAlignment="1">
      <alignment horizontal="center" vertical="center" wrapText="1"/>
    </xf>
    <xf numFmtId="165" fontId="4" fillId="8" borderId="1" xfId="1" applyNumberFormat="1" applyFont="1" applyFill="1" applyBorder="1" applyAlignment="1">
      <alignment horizontal="center" vertical="center" wrapText="1"/>
    </xf>
    <xf numFmtId="10" fontId="4" fillId="8" borderId="1" xfId="1" applyNumberFormat="1" applyFont="1" applyFill="1" applyBorder="1" applyAlignment="1">
      <alignment horizontal="center" vertical="center" wrapText="1"/>
    </xf>
    <xf numFmtId="0" fontId="3" fillId="8" borderId="1" xfId="0" applyFont="1" applyFill="1" applyBorder="1" applyAlignment="1">
      <alignment horizontal="center" vertical="center" wrapText="1"/>
    </xf>
    <xf numFmtId="9" fontId="3" fillId="8" borderId="1" xfId="0" applyNumberFormat="1" applyFont="1" applyFill="1" applyBorder="1" applyAlignment="1">
      <alignment horizontal="center" vertical="center" wrapText="1"/>
    </xf>
    <xf numFmtId="0" fontId="3" fillId="8" borderId="1" xfId="0" applyFont="1" applyFill="1" applyBorder="1" applyAlignment="1">
      <alignment horizontal="center" vertical="center" wrapText="1"/>
    </xf>
    <xf numFmtId="0" fontId="3" fillId="8" borderId="2" xfId="0" applyFont="1" applyFill="1" applyBorder="1" applyAlignment="1">
      <alignment horizontal="center" vertical="center" wrapText="1"/>
    </xf>
    <xf numFmtId="0" fontId="3" fillId="8" borderId="0" xfId="0" applyFont="1" applyFill="1" applyBorder="1" applyAlignment="1">
      <alignment horizontal="center" vertical="center" wrapText="1"/>
    </xf>
    <xf numFmtId="9" fontId="3" fillId="8" borderId="0" xfId="0" applyNumberFormat="1" applyFont="1" applyFill="1" applyBorder="1" applyAlignment="1">
      <alignment horizontal="center" vertical="center" wrapText="1"/>
    </xf>
    <xf numFmtId="9" fontId="3" fillId="8" borderId="1" xfId="0" applyNumberFormat="1" applyFont="1" applyFill="1" applyBorder="1" applyAlignment="1">
      <alignment horizontal="center" vertical="center"/>
    </xf>
    <xf numFmtId="0" fontId="3" fillId="8" borderId="1" xfId="0" applyFont="1" applyFill="1" applyBorder="1" applyAlignment="1">
      <alignment horizontal="center" vertical="center"/>
    </xf>
    <xf numFmtId="0" fontId="52" fillId="8" borderId="1" xfId="3" applyFont="1" applyFill="1" applyBorder="1" applyAlignment="1">
      <alignment horizontal="center" vertical="center" wrapText="1"/>
    </xf>
    <xf numFmtId="0" fontId="69" fillId="8" borderId="1" xfId="2" applyFont="1" applyFill="1" applyBorder="1" applyAlignment="1">
      <alignment horizontal="center" vertical="center" wrapText="1"/>
    </xf>
    <xf numFmtId="0" fontId="3" fillId="14" borderId="1" xfId="2" applyFont="1" applyFill="1" applyBorder="1" applyAlignment="1">
      <alignment horizontal="center" vertical="center" wrapText="1"/>
    </xf>
    <xf numFmtId="9" fontId="3" fillId="14" borderId="1" xfId="2" applyNumberFormat="1" applyFont="1" applyFill="1" applyBorder="1" applyAlignment="1">
      <alignment horizontal="center" vertical="center" wrapText="1"/>
    </xf>
    <xf numFmtId="0" fontId="54" fillId="14" borderId="1" xfId="3" applyFont="1" applyFill="1" applyBorder="1" applyAlignment="1">
      <alignment horizontal="center" vertical="center" wrapText="1"/>
    </xf>
    <xf numFmtId="9" fontId="3" fillId="8" borderId="1" xfId="6" applyFont="1" applyFill="1" applyBorder="1" applyAlignment="1">
      <alignment horizontal="center" vertical="center"/>
    </xf>
    <xf numFmtId="9" fontId="3" fillId="8" borderId="1" xfId="6" applyFont="1" applyFill="1" applyBorder="1" applyAlignment="1">
      <alignment horizontal="center" vertical="center" wrapText="1"/>
    </xf>
    <xf numFmtId="0" fontId="3" fillId="8" borderId="1" xfId="2" applyFont="1" applyFill="1" applyBorder="1" applyAlignment="1">
      <alignment horizontal="center" vertical="center" wrapText="1"/>
    </xf>
    <xf numFmtId="0" fontId="71" fillId="8" borderId="1" xfId="2" applyFont="1" applyFill="1" applyBorder="1" applyAlignment="1">
      <alignment horizontal="center" vertical="center" wrapText="1"/>
    </xf>
    <xf numFmtId="0" fontId="71" fillId="8" borderId="1" xfId="2" applyFont="1" applyFill="1" applyBorder="1" applyAlignment="1">
      <alignment horizontal="center" vertical="center"/>
    </xf>
    <xf numFmtId="0" fontId="3" fillId="8" borderId="1" xfId="0" applyFont="1" applyFill="1" applyBorder="1" applyAlignment="1" applyProtection="1">
      <alignment horizontal="center" vertical="center" wrapText="1"/>
      <protection locked="0"/>
    </xf>
    <xf numFmtId="0" fontId="54" fillId="8" borderId="1" xfId="3" applyFont="1" applyFill="1" applyBorder="1" applyAlignment="1">
      <alignment vertical="center" wrapText="1"/>
    </xf>
    <xf numFmtId="0" fontId="35" fillId="8" borderId="5" xfId="0" applyFont="1" applyFill="1" applyBorder="1" applyAlignment="1">
      <alignment horizontal="center" vertical="center" wrapText="1"/>
    </xf>
    <xf numFmtId="0" fontId="35" fillId="8" borderId="7" xfId="0" applyFont="1" applyFill="1" applyBorder="1" applyAlignment="1">
      <alignment horizontal="center" vertical="center" wrapText="1"/>
    </xf>
    <xf numFmtId="0" fontId="35" fillId="8" borderId="6" xfId="0" applyFont="1" applyFill="1" applyBorder="1" applyAlignment="1">
      <alignment horizontal="center" vertical="center" wrapText="1"/>
    </xf>
    <xf numFmtId="0" fontId="54" fillId="8" borderId="1" xfId="3" applyFont="1" applyFill="1" applyBorder="1" applyAlignment="1">
      <alignment horizontal="center" vertical="center" wrapText="1"/>
    </xf>
    <xf numFmtId="0" fontId="3" fillId="8" borderId="1"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44" fillId="8" borderId="5" xfId="0" applyFont="1" applyFill="1" applyBorder="1" applyAlignment="1">
      <alignment horizontal="center" vertical="center"/>
    </xf>
    <xf numFmtId="0" fontId="46" fillId="8" borderId="7" xfId="0" applyFont="1" applyFill="1" applyBorder="1" applyAlignment="1">
      <alignment horizontal="center" vertical="center"/>
    </xf>
    <xf numFmtId="0" fontId="46" fillId="8" borderId="7" xfId="0" applyFont="1" applyFill="1" applyBorder="1" applyAlignment="1">
      <alignment horizontal="right" vertical="center"/>
    </xf>
    <xf numFmtId="0" fontId="42" fillId="8" borderId="6" xfId="0" applyFont="1" applyFill="1" applyBorder="1">
      <alignment vertical="center"/>
    </xf>
    <xf numFmtId="0" fontId="35" fillId="8" borderId="9" xfId="0" applyFont="1" applyFill="1" applyBorder="1" applyAlignment="1">
      <alignment horizontal="center" vertical="center" wrapText="1"/>
    </xf>
    <xf numFmtId="0" fontId="3" fillId="8" borderId="14" xfId="0" applyFont="1" applyFill="1" applyBorder="1" applyAlignment="1">
      <alignment horizontal="center" vertical="center" wrapText="1"/>
    </xf>
    <xf numFmtId="0" fontId="3" fillId="8" borderId="15" xfId="0" applyFont="1" applyFill="1" applyBorder="1" applyAlignment="1">
      <alignment horizontal="center" vertical="center" wrapText="1"/>
    </xf>
    <xf numFmtId="0" fontId="42" fillId="8" borderId="14" xfId="0" applyFont="1" applyFill="1" applyBorder="1">
      <alignment vertical="center"/>
    </xf>
    <xf numFmtId="0" fontId="42" fillId="8" borderId="11" xfId="0" applyFont="1" applyFill="1" applyBorder="1">
      <alignment vertical="center"/>
    </xf>
    <xf numFmtId="0" fontId="3" fillId="8" borderId="12" xfId="0" applyFont="1" applyFill="1" applyBorder="1" applyAlignment="1">
      <alignment horizontal="center" vertical="center" wrapText="1"/>
    </xf>
    <xf numFmtId="9" fontId="3" fillId="8" borderId="12" xfId="0" applyNumberFormat="1" applyFont="1" applyFill="1" applyBorder="1" applyAlignment="1">
      <alignment horizontal="center" vertical="center" wrapText="1"/>
    </xf>
    <xf numFmtId="0" fontId="3" fillId="8" borderId="13"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42" fillId="15" borderId="34" xfId="0" applyFont="1" applyFill="1" applyBorder="1" applyAlignment="1">
      <alignment horizontal="center" vertical="center"/>
    </xf>
    <xf numFmtId="0" fontId="42" fillId="15" borderId="35" xfId="0" applyFont="1" applyFill="1" applyBorder="1" applyAlignment="1">
      <alignment horizontal="center" vertical="center"/>
    </xf>
    <xf numFmtId="0" fontId="42" fillId="15" borderId="36" xfId="0" applyFont="1" applyFill="1" applyBorder="1" applyAlignment="1">
      <alignment horizontal="center" vertical="center"/>
    </xf>
    <xf numFmtId="0" fontId="42" fillId="15" borderId="16" xfId="0" applyFont="1" applyFill="1" applyBorder="1" applyAlignment="1">
      <alignment horizontal="center" vertical="center"/>
    </xf>
    <xf numFmtId="0" fontId="42" fillId="15" borderId="0" xfId="0" applyFont="1" applyFill="1" applyBorder="1" applyAlignment="1">
      <alignment horizontal="center" vertical="center"/>
    </xf>
    <xf numFmtId="0" fontId="42" fillId="15" borderId="17" xfId="0" applyFont="1" applyFill="1" applyBorder="1" applyAlignment="1">
      <alignment horizontal="center" vertical="center"/>
    </xf>
    <xf numFmtId="0" fontId="42" fillId="15" borderId="18" xfId="0" applyFont="1" applyFill="1" applyBorder="1" applyAlignment="1">
      <alignment horizontal="center" vertical="center"/>
    </xf>
    <xf numFmtId="0" fontId="42" fillId="15" borderId="19" xfId="0" applyFont="1" applyFill="1" applyBorder="1" applyAlignment="1">
      <alignment horizontal="center" vertical="center"/>
    </xf>
    <xf numFmtId="0" fontId="42" fillId="15" borderId="20" xfId="0" applyFont="1" applyFill="1" applyBorder="1" applyAlignment="1">
      <alignment horizontal="center" vertical="center"/>
    </xf>
    <xf numFmtId="9" fontId="1" fillId="8" borderId="1" xfId="1" applyFont="1" applyFill="1" applyBorder="1" applyAlignment="1">
      <alignment horizontal="center" vertical="center" wrapText="1"/>
    </xf>
    <xf numFmtId="0" fontId="1" fillId="8" borderId="1" xfId="0" applyFont="1" applyFill="1" applyBorder="1" applyAlignment="1">
      <alignment horizontal="center" vertical="center" wrapText="1"/>
    </xf>
    <xf numFmtId="9" fontId="1" fillId="8" borderId="1" xfId="6" applyFont="1" applyFill="1" applyBorder="1" applyAlignment="1">
      <alignment horizontal="center" vertical="center" wrapText="1"/>
    </xf>
    <xf numFmtId="0" fontId="65" fillId="13" borderId="37" xfId="0" applyFont="1" applyFill="1" applyBorder="1" applyAlignment="1">
      <alignment horizontal="center" vertical="center" wrapText="1"/>
    </xf>
    <xf numFmtId="9" fontId="65" fillId="13" borderId="37" xfId="0" applyNumberFormat="1" applyFont="1" applyFill="1" applyBorder="1" applyAlignment="1">
      <alignment horizontal="center" vertical="center" wrapText="1"/>
    </xf>
    <xf numFmtId="164" fontId="55" fillId="8" borderId="1" xfId="5" applyFont="1" applyFill="1" applyBorder="1" applyAlignment="1">
      <alignment horizontal="center" vertical="center"/>
    </xf>
    <xf numFmtId="14" fontId="55" fillId="8" borderId="1" xfId="0" applyNumberFormat="1" applyFont="1" applyFill="1" applyBorder="1" applyAlignment="1">
      <alignment horizontal="center" vertical="center" wrapText="1"/>
    </xf>
    <xf numFmtId="0" fontId="55" fillId="8" borderId="1" xfId="0" applyNumberFormat="1" applyFont="1" applyFill="1" applyBorder="1" applyAlignment="1">
      <alignment horizontal="center" vertical="center" wrapText="1"/>
    </xf>
    <xf numFmtId="0" fontId="55" fillId="8" borderId="1" xfId="0" applyFont="1" applyFill="1" applyBorder="1" applyAlignment="1">
      <alignment horizontal="center" vertical="center" wrapText="1"/>
    </xf>
    <xf numFmtId="164" fontId="55" fillId="8" borderId="1" xfId="5" applyFont="1" applyFill="1" applyBorder="1" applyAlignment="1">
      <alignment horizontal="center" vertical="center" wrapText="1"/>
    </xf>
    <xf numFmtId="15" fontId="55" fillId="8" borderId="1" xfId="0" applyNumberFormat="1" applyFont="1" applyFill="1" applyBorder="1" applyAlignment="1">
      <alignment horizontal="center" vertical="center"/>
    </xf>
    <xf numFmtId="164" fontId="55" fillId="8" borderId="2" xfId="5" applyFont="1" applyFill="1" applyBorder="1" applyAlignment="1">
      <alignment horizontal="center" vertical="center"/>
    </xf>
    <xf numFmtId="14" fontId="55" fillId="8" borderId="4" xfId="0" applyNumberFormat="1" applyFont="1" applyFill="1" applyBorder="1" applyAlignment="1">
      <alignment horizontal="center" vertical="center" wrapText="1"/>
    </xf>
    <xf numFmtId="15" fontId="55" fillId="8" borderId="4" xfId="0" applyNumberFormat="1" applyFont="1" applyFill="1" applyBorder="1" applyAlignment="1">
      <alignment horizontal="center" vertical="center"/>
    </xf>
    <xf numFmtId="164" fontId="55" fillId="8" borderId="4" xfId="5" applyFont="1" applyFill="1" applyBorder="1" applyAlignment="1">
      <alignment horizontal="center" vertical="center" wrapText="1"/>
    </xf>
    <xf numFmtId="0" fontId="55" fillId="8" borderId="4" xfId="0" applyFont="1" applyFill="1" applyBorder="1" applyAlignment="1">
      <alignment horizontal="center" vertical="center" wrapText="1"/>
    </xf>
    <xf numFmtId="0" fontId="55" fillId="8" borderId="4" xfId="0" applyFont="1" applyFill="1" applyBorder="1" applyAlignment="1">
      <alignment horizontal="center" vertical="center"/>
    </xf>
    <xf numFmtId="0" fontId="55" fillId="8" borderId="3" xfId="0" applyFont="1" applyFill="1" applyBorder="1" applyAlignment="1">
      <alignment horizontal="center" vertical="center" wrapText="1"/>
    </xf>
    <xf numFmtId="0" fontId="55" fillId="8" borderId="2" xfId="0" applyFont="1" applyFill="1" applyBorder="1" applyAlignment="1">
      <alignment horizontal="center" vertical="center"/>
    </xf>
    <xf numFmtId="0" fontId="56" fillId="8" borderId="1" xfId="0" applyFont="1" applyFill="1" applyBorder="1" applyAlignment="1">
      <alignment horizontal="center" vertical="center" wrapText="1"/>
    </xf>
    <xf numFmtId="0" fontId="55" fillId="8" borderId="1" xfId="0" applyFont="1" applyFill="1" applyBorder="1" applyAlignment="1">
      <alignment horizontal="left" vertical="center" wrapText="1"/>
    </xf>
    <xf numFmtId="0" fontId="56" fillId="8" borderId="1" xfId="0" applyFont="1" applyFill="1" applyBorder="1" applyAlignment="1">
      <alignment horizontal="left" vertical="center" wrapText="1"/>
    </xf>
    <xf numFmtId="0" fontId="55" fillId="8" borderId="3" xfId="0" applyFont="1" applyFill="1" applyBorder="1" applyAlignment="1">
      <alignment horizontal="left" vertical="center" wrapText="1"/>
    </xf>
    <xf numFmtId="3" fontId="56" fillId="8" borderId="2" xfId="0" applyNumberFormat="1" applyFont="1" applyFill="1" applyBorder="1">
      <alignment vertical="center"/>
    </xf>
    <xf numFmtId="3" fontId="55" fillId="8" borderId="2" xfId="0" applyNumberFormat="1" applyFont="1" applyFill="1" applyBorder="1">
      <alignment vertical="center"/>
    </xf>
    <xf numFmtId="0" fontId="50" fillId="2" borderId="9" xfId="0" applyFont="1" applyFill="1" applyBorder="1" applyAlignment="1">
      <alignment horizontal="center" vertical="center" wrapText="1"/>
    </xf>
    <xf numFmtId="3" fontId="56" fillId="8" borderId="8" xfId="0" applyNumberFormat="1" applyFont="1" applyFill="1" applyBorder="1">
      <alignment vertical="center"/>
    </xf>
    <xf numFmtId="0" fontId="55" fillId="8" borderId="1" xfId="0" applyFont="1" applyFill="1" applyBorder="1" applyAlignment="1">
      <alignment horizontal="right" vertical="center" wrapText="1"/>
    </xf>
    <xf numFmtId="0" fontId="56" fillId="8" borderId="1" xfId="0" applyFont="1" applyFill="1" applyBorder="1" applyAlignment="1">
      <alignment horizontal="right" vertical="center" wrapText="1"/>
    </xf>
    <xf numFmtId="0" fontId="8" fillId="8" borderId="2" xfId="0" applyFont="1" applyFill="1" applyBorder="1" applyAlignment="1">
      <alignment horizontal="center" vertical="center"/>
    </xf>
    <xf numFmtId="0" fontId="8" fillId="8" borderId="3" xfId="0" applyFont="1" applyFill="1" applyBorder="1" applyAlignment="1">
      <alignment horizontal="center" vertical="center"/>
    </xf>
    <xf numFmtId="0" fontId="52" fillId="8" borderId="7" xfId="0" applyFont="1" applyFill="1" applyBorder="1" applyAlignment="1">
      <alignment horizontal="center" vertical="center"/>
    </xf>
    <xf numFmtId="0" fontId="3" fillId="8" borderId="1" xfId="0" applyFont="1" applyFill="1" applyBorder="1" applyAlignment="1">
      <alignment horizontal="center" vertical="center" wrapText="1"/>
    </xf>
    <xf numFmtId="0" fontId="46" fillId="2" borderId="2" xfId="0" applyFont="1" applyFill="1" applyBorder="1" applyAlignment="1">
      <alignment horizontal="center" vertical="center" wrapText="1"/>
    </xf>
    <xf numFmtId="0" fontId="46" fillId="2" borderId="3" xfId="0" applyFont="1" applyFill="1" applyBorder="1" applyAlignment="1">
      <alignment horizontal="center" vertical="center" wrapText="1"/>
    </xf>
    <xf numFmtId="0" fontId="46" fillId="2" borderId="4" xfId="0" applyFont="1" applyFill="1" applyBorder="1" applyAlignment="1">
      <alignment horizontal="center" vertical="center" wrapText="1"/>
    </xf>
    <xf numFmtId="0" fontId="3" fillId="8" borderId="2" xfId="0" applyFont="1" applyFill="1" applyBorder="1" applyAlignment="1" applyProtection="1">
      <alignment horizontal="center" vertical="center"/>
      <protection locked="0"/>
    </xf>
    <xf numFmtId="0" fontId="3" fillId="8" borderId="3" xfId="0" applyFont="1" applyFill="1" applyBorder="1" applyAlignment="1" applyProtection="1">
      <alignment horizontal="center" vertical="center"/>
      <protection locked="0"/>
    </xf>
    <xf numFmtId="0" fontId="3" fillId="8" borderId="2" xfId="0" applyFont="1" applyFill="1" applyBorder="1" applyAlignment="1" applyProtection="1">
      <alignment horizontal="center" vertical="center" wrapText="1"/>
      <protection locked="0"/>
    </xf>
    <xf numFmtId="0" fontId="3" fillId="8" borderId="3" xfId="0" applyFont="1" applyFill="1" applyBorder="1" applyAlignment="1" applyProtection="1">
      <alignment horizontal="center" vertical="center" wrapText="1"/>
      <protection locked="0"/>
    </xf>
    <xf numFmtId="0" fontId="62" fillId="11" borderId="2" xfId="0" applyFont="1" applyFill="1" applyBorder="1" applyAlignment="1" applyProtection="1">
      <alignment horizontal="center" vertical="center" wrapText="1"/>
      <protection locked="0"/>
    </xf>
    <xf numFmtId="0" fontId="62" fillId="11" borderId="3" xfId="0" applyFont="1" applyFill="1" applyBorder="1" applyAlignment="1" applyProtection="1">
      <alignment horizontal="center" vertical="center" wrapText="1"/>
      <protection locked="0"/>
    </xf>
    <xf numFmtId="0" fontId="70" fillId="12" borderId="28" xfId="0" applyFont="1" applyFill="1" applyBorder="1" applyAlignment="1" applyProtection="1">
      <alignment horizontal="center" vertical="center"/>
      <protection locked="0"/>
    </xf>
    <xf numFmtId="0" fontId="70" fillId="12" borderId="4" xfId="0" applyFont="1" applyFill="1" applyBorder="1" applyAlignment="1" applyProtection="1">
      <alignment horizontal="center" vertical="center"/>
      <protection locked="0"/>
    </xf>
    <xf numFmtId="0" fontId="70" fillId="12" borderId="27" xfId="0" applyFont="1" applyFill="1" applyBorder="1" applyAlignment="1" applyProtection="1">
      <alignment horizontal="center" vertical="center"/>
      <protection locked="0"/>
    </xf>
    <xf numFmtId="0" fontId="65" fillId="11" borderId="2" xfId="0" applyFont="1" applyFill="1" applyBorder="1" applyAlignment="1" applyProtection="1">
      <alignment horizontal="center" vertical="center" wrapText="1"/>
      <protection locked="0"/>
    </xf>
    <xf numFmtId="0" fontId="65" fillId="11" borderId="3" xfId="0" applyFont="1" applyFill="1" applyBorder="1" applyAlignment="1" applyProtection="1">
      <alignment horizontal="center" vertical="center" wrapText="1"/>
      <protection locked="0"/>
    </xf>
    <xf numFmtId="0" fontId="48" fillId="6" borderId="2" xfId="0" applyFont="1" applyFill="1" applyBorder="1" applyAlignment="1">
      <alignment horizontal="center" vertical="center"/>
    </xf>
    <xf numFmtId="0" fontId="48" fillId="6" borderId="4" xfId="0" applyFont="1" applyFill="1" applyBorder="1" applyAlignment="1">
      <alignment horizontal="center" vertical="center"/>
    </xf>
    <xf numFmtId="0" fontId="48" fillId="6" borderId="3" xfId="0" applyFont="1" applyFill="1" applyBorder="1" applyAlignment="1">
      <alignment horizontal="center" vertical="center"/>
    </xf>
    <xf numFmtId="9" fontId="11" fillId="8" borderId="1" xfId="0" applyNumberFormat="1" applyFont="1" applyFill="1" applyBorder="1" applyAlignment="1">
      <alignment horizontal="center" vertical="center" wrapText="1"/>
    </xf>
    <xf numFmtId="0" fontId="69" fillId="11" borderId="2" xfId="3" applyFont="1" applyFill="1" applyBorder="1" applyAlignment="1" applyProtection="1">
      <alignment horizontal="center" vertical="center" wrapText="1"/>
      <protection locked="0"/>
    </xf>
    <xf numFmtId="0" fontId="69" fillId="11" borderId="4" xfId="3" applyFont="1" applyFill="1" applyBorder="1" applyAlignment="1" applyProtection="1">
      <alignment horizontal="center" vertical="center" wrapText="1"/>
      <protection locked="0"/>
    </xf>
    <xf numFmtId="0" fontId="69" fillId="11" borderId="27" xfId="3" applyFont="1" applyFill="1" applyBorder="1" applyAlignment="1" applyProtection="1">
      <alignment horizontal="center" vertical="center" wrapText="1"/>
      <protection locked="0"/>
    </xf>
    <xf numFmtId="0" fontId="46" fillId="2" borderId="2" xfId="0" applyFont="1" applyFill="1" applyBorder="1" applyAlignment="1">
      <alignment horizontal="center" vertical="center"/>
    </xf>
    <xf numFmtId="0" fontId="46" fillId="2" borderId="4" xfId="0" applyFont="1" applyFill="1" applyBorder="1" applyAlignment="1">
      <alignment horizontal="center" vertical="center"/>
    </xf>
    <xf numFmtId="0" fontId="46" fillId="2" borderId="3" xfId="0" applyFont="1" applyFill="1" applyBorder="1" applyAlignment="1">
      <alignment horizontal="center" vertical="center"/>
    </xf>
    <xf numFmtId="0" fontId="17" fillId="8" borderId="2" xfId="0" applyFont="1" applyFill="1" applyBorder="1" applyAlignment="1" applyProtection="1">
      <alignment horizontal="center" vertical="center" wrapText="1"/>
      <protection locked="0"/>
    </xf>
    <xf numFmtId="0" fontId="17" fillId="8" borderId="3" xfId="0" applyFont="1" applyFill="1" applyBorder="1" applyAlignment="1" applyProtection="1">
      <alignment horizontal="center" vertical="center" wrapText="1"/>
      <protection locked="0"/>
    </xf>
    <xf numFmtId="0" fontId="17" fillId="8" borderId="2" xfId="0" applyFont="1" applyFill="1" applyBorder="1" applyAlignment="1" applyProtection="1">
      <alignment horizontal="center" vertical="center"/>
      <protection locked="0"/>
    </xf>
    <xf numFmtId="0" fontId="17" fillId="8" borderId="3" xfId="0" applyFont="1" applyFill="1" applyBorder="1" applyAlignment="1" applyProtection="1">
      <alignment horizontal="center" vertical="center"/>
      <protection locked="0"/>
    </xf>
    <xf numFmtId="0" fontId="63" fillId="11" borderId="2" xfId="3" applyFont="1" applyFill="1" applyBorder="1" applyAlignment="1" applyProtection="1">
      <alignment horizontal="center" vertical="center" wrapText="1"/>
      <protection locked="0"/>
    </xf>
    <xf numFmtId="0" fontId="63" fillId="11" borderId="4" xfId="3" applyFont="1" applyFill="1" applyBorder="1" applyAlignment="1" applyProtection="1">
      <alignment horizontal="center" vertical="center" wrapText="1"/>
      <protection locked="0"/>
    </xf>
    <xf numFmtId="0" fontId="63" fillId="11" borderId="27" xfId="3" applyFont="1" applyFill="1" applyBorder="1" applyAlignment="1" applyProtection="1">
      <alignment horizontal="center" vertical="center" wrapText="1"/>
      <protection locked="0"/>
    </xf>
    <xf numFmtId="0" fontId="50" fillId="6" borderId="28" xfId="0" applyFont="1" applyFill="1" applyBorder="1" applyAlignment="1" applyProtection="1">
      <alignment horizontal="center" vertical="center"/>
      <protection locked="0"/>
    </xf>
    <xf numFmtId="0" fontId="50" fillId="6" borderId="4" xfId="0" applyFont="1" applyFill="1" applyBorder="1" applyAlignment="1" applyProtection="1">
      <alignment horizontal="center" vertical="center"/>
      <protection locked="0"/>
    </xf>
    <xf numFmtId="0" fontId="50" fillId="6" borderId="27" xfId="0" applyFont="1" applyFill="1" applyBorder="1" applyAlignment="1" applyProtection="1">
      <alignment horizontal="center" vertical="center"/>
      <protection locked="0"/>
    </xf>
    <xf numFmtId="0" fontId="9" fillId="8" borderId="2" xfId="0" applyFont="1" applyFill="1" applyBorder="1" applyAlignment="1" applyProtection="1">
      <alignment horizontal="center" vertical="center" wrapText="1"/>
      <protection locked="0"/>
    </xf>
    <xf numFmtId="0" fontId="9" fillId="8" borderId="3" xfId="0" applyFont="1" applyFill="1" applyBorder="1" applyAlignment="1" applyProtection="1">
      <alignment horizontal="center" vertical="center" wrapText="1"/>
      <protection locked="0"/>
    </xf>
    <xf numFmtId="0" fontId="45" fillId="4" borderId="2" xfId="0" applyFont="1" applyFill="1" applyBorder="1" applyAlignment="1">
      <alignment horizontal="center" vertical="center"/>
    </xf>
    <xf numFmtId="0" fontId="45" fillId="4" borderId="4" xfId="0" applyFont="1" applyFill="1" applyBorder="1" applyAlignment="1">
      <alignment horizontal="center" vertical="center"/>
    </xf>
    <xf numFmtId="0" fontId="45" fillId="4" borderId="3" xfId="0" applyFont="1" applyFill="1" applyBorder="1" applyAlignment="1">
      <alignment horizontal="center" vertical="center"/>
    </xf>
    <xf numFmtId="0" fontId="14" fillId="8" borderId="2" xfId="0" applyFont="1" applyFill="1" applyBorder="1" applyAlignment="1">
      <alignment horizontal="center" vertical="center" wrapText="1"/>
    </xf>
    <xf numFmtId="0" fontId="14" fillId="8" borderId="3" xfId="0" applyFont="1" applyFill="1" applyBorder="1" applyAlignment="1">
      <alignment horizontal="center" vertical="center" wrapText="1"/>
    </xf>
    <xf numFmtId="0" fontId="3" fillId="8" borderId="2" xfId="0" applyFont="1" applyFill="1" applyBorder="1" applyAlignment="1">
      <alignment horizontal="center" vertical="center" wrapText="1"/>
    </xf>
    <xf numFmtId="0" fontId="3" fillId="8" borderId="3" xfId="0" applyFont="1" applyFill="1" applyBorder="1" applyAlignment="1">
      <alignment horizontal="center" vertical="center" wrapText="1"/>
    </xf>
    <xf numFmtId="0" fontId="0" fillId="8" borderId="1" xfId="0" applyFont="1" applyFill="1" applyBorder="1" applyAlignment="1">
      <alignment horizontal="center" vertical="center" wrapText="1"/>
    </xf>
    <xf numFmtId="0" fontId="54" fillId="8" borderId="1" xfId="3" applyFont="1" applyFill="1" applyBorder="1" applyAlignment="1">
      <alignment horizontal="center" vertical="center" wrapText="1"/>
    </xf>
    <xf numFmtId="0" fontId="54" fillId="8" borderId="2" xfId="3" applyFont="1" applyFill="1" applyBorder="1" applyAlignment="1" applyProtection="1">
      <alignment horizontal="center" vertical="center"/>
      <protection locked="0"/>
    </xf>
    <xf numFmtId="0" fontId="54" fillId="8" borderId="3" xfId="3" applyFont="1" applyFill="1" applyBorder="1" applyAlignment="1" applyProtection="1">
      <alignment horizontal="center" vertical="center"/>
      <protection locked="0"/>
    </xf>
    <xf numFmtId="0" fontId="62" fillId="11" borderId="2" xfId="0" applyFont="1" applyFill="1" applyBorder="1" applyAlignment="1" applyProtection="1">
      <alignment horizontal="left" vertical="center" wrapText="1"/>
      <protection locked="0"/>
    </xf>
    <xf numFmtId="0" fontId="62" fillId="11" borderId="3" xfId="0" applyFont="1" applyFill="1" applyBorder="1" applyAlignment="1" applyProtection="1">
      <alignment horizontal="left" vertical="center" wrapText="1"/>
      <protection locked="0"/>
    </xf>
    <xf numFmtId="0" fontId="60" fillId="8" borderId="2" xfId="0" applyFont="1" applyFill="1" applyBorder="1" applyAlignment="1">
      <alignment horizontal="left" vertical="center"/>
    </xf>
    <xf numFmtId="0" fontId="60" fillId="8" borderId="4" xfId="0" applyFont="1" applyFill="1" applyBorder="1" applyAlignment="1">
      <alignment horizontal="left" vertical="center"/>
    </xf>
    <xf numFmtId="0" fontId="60" fillId="8" borderId="3" xfId="0" applyFont="1" applyFill="1" applyBorder="1" applyAlignment="1">
      <alignment horizontal="left" vertical="center"/>
    </xf>
    <xf numFmtId="0" fontId="54" fillId="8" borderId="1" xfId="3" applyFill="1" applyBorder="1" applyAlignment="1">
      <alignment horizontal="center" vertical="center" wrapText="1"/>
    </xf>
    <xf numFmtId="0" fontId="25" fillId="8" borderId="9" xfId="0" applyFont="1" applyFill="1" applyBorder="1" applyAlignment="1">
      <alignment horizontal="center" vertical="center" wrapText="1"/>
    </xf>
    <xf numFmtId="0" fontId="25" fillId="8" borderId="8" xfId="0" applyFont="1" applyFill="1" applyBorder="1" applyAlignment="1">
      <alignment horizontal="center" vertical="center" wrapText="1"/>
    </xf>
    <xf numFmtId="0" fontId="3" fillId="8" borderId="5" xfId="0" applyFont="1" applyFill="1" applyBorder="1" applyAlignment="1">
      <alignment horizontal="center" vertical="top" wrapText="1"/>
    </xf>
    <xf numFmtId="0" fontId="3" fillId="8" borderId="7" xfId="0" applyFont="1" applyFill="1" applyBorder="1" applyAlignment="1">
      <alignment horizontal="center" vertical="top" wrapText="1"/>
    </xf>
    <xf numFmtId="0" fontId="3" fillId="8" borderId="6" xfId="0" applyFont="1" applyFill="1" applyBorder="1" applyAlignment="1">
      <alignment horizontal="center" vertical="top" wrapText="1"/>
    </xf>
    <xf numFmtId="0" fontId="3" fillId="8" borderId="11" xfId="0" applyFont="1" applyFill="1" applyBorder="1" applyAlignment="1">
      <alignment horizontal="center" vertical="top" wrapText="1"/>
    </xf>
    <xf numFmtId="0" fontId="3" fillId="8" borderId="12" xfId="0" applyFont="1" applyFill="1" applyBorder="1" applyAlignment="1">
      <alignment horizontal="center" vertical="top" wrapText="1"/>
    </xf>
    <xf numFmtId="0" fontId="3" fillId="8" borderId="13" xfId="0" applyFont="1" applyFill="1" applyBorder="1" applyAlignment="1">
      <alignment horizontal="center" vertical="top" wrapText="1"/>
    </xf>
    <xf numFmtId="0" fontId="69" fillId="11" borderId="2" xfId="3" applyFont="1" applyFill="1" applyBorder="1" applyAlignment="1" applyProtection="1">
      <alignment horizontal="left" vertical="center" wrapText="1"/>
      <protection locked="0"/>
    </xf>
    <xf numFmtId="0" fontId="69" fillId="11" borderId="4" xfId="3" applyFont="1" applyFill="1" applyBorder="1" applyAlignment="1" applyProtection="1">
      <alignment horizontal="left" vertical="center" wrapText="1"/>
      <protection locked="0"/>
    </xf>
    <xf numFmtId="0" fontId="69" fillId="11" borderId="27" xfId="3" applyFont="1" applyFill="1" applyBorder="1" applyAlignment="1" applyProtection="1">
      <alignment horizontal="left" vertical="center" wrapText="1"/>
      <protection locked="0"/>
    </xf>
    <xf numFmtId="0" fontId="46" fillId="2" borderId="2" xfId="0" applyFont="1" applyFill="1" applyBorder="1" applyAlignment="1" applyProtection="1">
      <alignment horizontal="center" vertical="center"/>
      <protection locked="0"/>
    </xf>
    <xf numFmtId="0" fontId="46" fillId="2" borderId="3" xfId="0" applyFont="1" applyFill="1" applyBorder="1" applyAlignment="1" applyProtection="1">
      <alignment horizontal="center" vertical="center"/>
      <protection locked="0"/>
    </xf>
    <xf numFmtId="0" fontId="49" fillId="7" borderId="2" xfId="0" applyFont="1" applyFill="1" applyBorder="1" applyAlignment="1" applyProtection="1">
      <alignment horizontal="center" vertical="center"/>
      <protection locked="0"/>
    </xf>
    <xf numFmtId="0" fontId="49" fillId="7" borderId="4" xfId="0" applyFont="1" applyFill="1" applyBorder="1" applyAlignment="1" applyProtection="1">
      <alignment horizontal="center" vertical="center"/>
      <protection locked="0"/>
    </xf>
    <xf numFmtId="0" fontId="49" fillId="7" borderId="3" xfId="0" applyFont="1" applyFill="1" applyBorder="1" applyAlignment="1" applyProtection="1">
      <alignment horizontal="center" vertical="center"/>
      <protection locked="0"/>
    </xf>
    <xf numFmtId="0" fontId="34" fillId="8" borderId="2" xfId="0" applyFont="1" applyFill="1" applyBorder="1" applyAlignment="1" applyProtection="1">
      <alignment horizontal="center" vertical="center" wrapText="1"/>
      <protection locked="0"/>
    </xf>
    <xf numFmtId="0" fontId="34" fillId="8" borderId="4" xfId="0" applyFont="1" applyFill="1" applyBorder="1" applyAlignment="1" applyProtection="1">
      <alignment horizontal="center" vertical="center" wrapText="1"/>
      <protection locked="0"/>
    </xf>
    <xf numFmtId="0" fontId="34" fillId="8" borderId="3" xfId="0" applyFont="1" applyFill="1" applyBorder="1" applyAlignment="1" applyProtection="1">
      <alignment horizontal="center" vertical="center" wrapText="1"/>
      <protection locked="0"/>
    </xf>
    <xf numFmtId="0" fontId="64" fillId="11" borderId="2" xfId="3" applyFont="1" applyFill="1" applyBorder="1" applyAlignment="1" applyProtection="1">
      <alignment horizontal="center" vertical="center" wrapText="1"/>
      <protection locked="0"/>
    </xf>
    <xf numFmtId="0" fontId="64" fillId="11" borderId="4" xfId="3" applyFont="1" applyFill="1" applyBorder="1" applyAlignment="1" applyProtection="1">
      <alignment horizontal="center" vertical="center" wrapText="1"/>
      <protection locked="0"/>
    </xf>
    <xf numFmtId="0" fontId="64" fillId="11" borderId="27" xfId="3" applyFont="1" applyFill="1" applyBorder="1" applyAlignment="1" applyProtection="1">
      <alignment horizontal="center" vertical="center" wrapText="1"/>
      <protection locked="0"/>
    </xf>
    <xf numFmtId="0" fontId="68" fillId="12" borderId="2" xfId="0" applyFont="1" applyFill="1" applyBorder="1" applyAlignment="1" applyProtection="1">
      <alignment horizontal="center" vertical="center"/>
      <protection locked="0"/>
    </xf>
    <xf numFmtId="0" fontId="68" fillId="12" borderId="4" xfId="0" applyFont="1" applyFill="1" applyBorder="1" applyAlignment="1" applyProtection="1">
      <alignment horizontal="center" vertical="center"/>
      <protection locked="0"/>
    </xf>
    <xf numFmtId="0" fontId="68" fillId="12" borderId="27" xfId="0" applyFont="1" applyFill="1" applyBorder="1" applyAlignment="1" applyProtection="1">
      <alignment horizontal="center" vertical="center"/>
      <protection locked="0"/>
    </xf>
    <xf numFmtId="0" fontId="18" fillId="8" borderId="2" xfId="0" applyFont="1" applyFill="1" applyBorder="1" applyAlignment="1" applyProtection="1">
      <alignment horizontal="center" vertical="center"/>
      <protection locked="0"/>
    </xf>
    <xf numFmtId="0" fontId="18" fillId="8" borderId="3" xfId="0" applyFont="1" applyFill="1" applyBorder="1" applyAlignment="1" applyProtection="1">
      <alignment horizontal="center" vertical="center"/>
      <protection locked="0"/>
    </xf>
    <xf numFmtId="0" fontId="57" fillId="8" borderId="2" xfId="3" applyFont="1" applyFill="1" applyBorder="1" applyAlignment="1">
      <alignment horizontal="center" vertical="center" wrapText="1"/>
    </xf>
    <xf numFmtId="0" fontId="57" fillId="8" borderId="3" xfId="3" applyFont="1" applyFill="1" applyBorder="1" applyAlignment="1">
      <alignment horizontal="center" vertical="center" wrapText="1"/>
    </xf>
    <xf numFmtId="49" fontId="6" fillId="8" borderId="2" xfId="0" applyNumberFormat="1" applyFont="1" applyFill="1" applyBorder="1" applyAlignment="1">
      <alignment horizontal="center" vertical="center" wrapText="1"/>
    </xf>
    <xf numFmtId="49" fontId="6" fillId="8" borderId="4" xfId="0" applyNumberFormat="1" applyFont="1" applyFill="1" applyBorder="1" applyAlignment="1">
      <alignment horizontal="center" vertical="center" wrapText="1"/>
    </xf>
    <xf numFmtId="49" fontId="6" fillId="8" borderId="3" xfId="0" applyNumberFormat="1" applyFont="1" applyFill="1" applyBorder="1" applyAlignment="1">
      <alignment horizontal="center" vertical="center" wrapText="1"/>
    </xf>
    <xf numFmtId="0" fontId="6" fillId="8" borderId="2" xfId="0" applyFont="1" applyFill="1" applyBorder="1" applyAlignment="1">
      <alignment horizontal="center" vertical="center" wrapText="1"/>
    </xf>
    <xf numFmtId="0" fontId="6" fillId="8" borderId="4" xfId="0" applyFont="1" applyFill="1" applyBorder="1" applyAlignment="1">
      <alignment horizontal="center" vertical="center" wrapText="1"/>
    </xf>
    <xf numFmtId="0" fontId="6" fillId="8" borderId="3"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29" fillId="8" borderId="2" xfId="0" applyFont="1" applyFill="1" applyBorder="1" applyAlignment="1">
      <alignment horizontal="left" vertical="center" wrapText="1"/>
    </xf>
    <xf numFmtId="0" fontId="29" fillId="8" borderId="3" xfId="0" applyFont="1" applyFill="1" applyBorder="1" applyAlignment="1">
      <alignment horizontal="left" vertical="center" wrapText="1"/>
    </xf>
    <xf numFmtId="0" fontId="29" fillId="8" borderId="2" xfId="0" applyFont="1" applyFill="1" applyBorder="1" applyAlignment="1">
      <alignment horizontal="left" vertical="top" wrapText="1"/>
    </xf>
    <xf numFmtId="0" fontId="29" fillId="8" borderId="3" xfId="0" applyFont="1" applyFill="1" applyBorder="1" applyAlignment="1">
      <alignment horizontal="left" vertical="top" wrapText="1"/>
    </xf>
    <xf numFmtId="0" fontId="10" fillId="8" borderId="2" xfId="0" applyFont="1" applyFill="1" applyBorder="1" applyAlignment="1">
      <alignment horizontal="left" vertical="top" wrapText="1"/>
    </xf>
    <xf numFmtId="0" fontId="10" fillId="8" borderId="3" xfId="0" applyFont="1" applyFill="1" applyBorder="1" applyAlignment="1">
      <alignment horizontal="left" vertical="top" wrapText="1"/>
    </xf>
    <xf numFmtId="0" fontId="38" fillId="8" borderId="5" xfId="0" applyFont="1" applyFill="1" applyBorder="1" applyAlignment="1">
      <alignment horizontal="left" vertical="center" wrapText="1"/>
    </xf>
    <xf numFmtId="0" fontId="38" fillId="8" borderId="6" xfId="0" applyFont="1" applyFill="1" applyBorder="1" applyAlignment="1">
      <alignment horizontal="left" vertical="center" wrapText="1"/>
    </xf>
    <xf numFmtId="0" fontId="38" fillId="8" borderId="11" xfId="0" applyFont="1" applyFill="1" applyBorder="1" applyAlignment="1">
      <alignment horizontal="left" vertical="center" wrapText="1"/>
    </xf>
    <xf numFmtId="0" fontId="38" fillId="8" borderId="13" xfId="0" applyFont="1" applyFill="1" applyBorder="1" applyAlignment="1">
      <alignment horizontal="left" vertical="center" wrapText="1"/>
    </xf>
    <xf numFmtId="0" fontId="53" fillId="8" borderId="1" xfId="0" applyFont="1" applyFill="1" applyBorder="1" applyAlignment="1">
      <alignment horizontal="left" vertical="center" wrapText="1"/>
    </xf>
    <xf numFmtId="0" fontId="54" fillId="8" borderId="2" xfId="3" applyFont="1" applyFill="1" applyBorder="1" applyAlignment="1">
      <alignment horizontal="center" vertical="center" wrapText="1"/>
    </xf>
    <xf numFmtId="0" fontId="54" fillId="8" borderId="3" xfId="3" applyFont="1" applyFill="1" applyBorder="1" applyAlignment="1">
      <alignment horizontal="center" vertical="center" wrapText="1"/>
    </xf>
    <xf numFmtId="0" fontId="54" fillId="8" borderId="5" xfId="3" applyFont="1" applyFill="1" applyBorder="1" applyAlignment="1">
      <alignment horizontal="center" vertical="center" wrapText="1"/>
    </xf>
    <xf numFmtId="0" fontId="54" fillId="8" borderId="6" xfId="3" applyFont="1" applyFill="1" applyBorder="1" applyAlignment="1">
      <alignment horizontal="center" vertical="center" wrapText="1"/>
    </xf>
    <xf numFmtId="0" fontId="54" fillId="8" borderId="11" xfId="3" applyFont="1" applyFill="1" applyBorder="1" applyAlignment="1">
      <alignment horizontal="center" vertical="center" wrapText="1"/>
    </xf>
    <xf numFmtId="0" fontId="54" fillId="8" borderId="13" xfId="3" applyFont="1" applyFill="1" applyBorder="1" applyAlignment="1">
      <alignment horizontal="center" vertical="center" wrapText="1"/>
    </xf>
    <xf numFmtId="0" fontId="44" fillId="8" borderId="2" xfId="0" applyFont="1" applyFill="1" applyBorder="1" applyAlignment="1">
      <alignment horizontal="center" vertical="center"/>
    </xf>
    <xf numFmtId="0" fontId="44" fillId="8" borderId="4" xfId="0" applyFont="1" applyFill="1" applyBorder="1" applyAlignment="1">
      <alignment horizontal="center" vertical="center"/>
    </xf>
    <xf numFmtId="0" fontId="44" fillId="8" borderId="3" xfId="0" applyFont="1" applyFill="1" applyBorder="1" applyAlignment="1">
      <alignment horizontal="center" vertical="center"/>
    </xf>
    <xf numFmtId="0" fontId="15" fillId="8" borderId="2" xfId="0" applyFont="1" applyFill="1" applyBorder="1" applyAlignment="1">
      <alignment horizontal="center" vertical="center" wrapText="1"/>
    </xf>
    <xf numFmtId="0" fontId="15" fillId="8" borderId="3"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43" fillId="4" borderId="2" xfId="0" applyFont="1" applyFill="1" applyBorder="1" applyAlignment="1">
      <alignment horizontal="center" vertical="center"/>
    </xf>
    <xf numFmtId="0" fontId="43" fillId="4" borderId="4" xfId="0" applyFont="1" applyFill="1" applyBorder="1" applyAlignment="1">
      <alignment horizontal="center" vertical="center"/>
    </xf>
    <xf numFmtId="0" fontId="43" fillId="4" borderId="3" xfId="0" applyFont="1" applyFill="1" applyBorder="1" applyAlignment="1">
      <alignment horizontal="center" vertical="center"/>
    </xf>
    <xf numFmtId="0" fontId="38" fillId="8" borderId="9" xfId="0" applyFont="1" applyFill="1" applyBorder="1" applyAlignment="1">
      <alignment horizontal="center" vertical="center" wrapText="1"/>
    </xf>
    <xf numFmtId="0" fontId="38" fillId="8" borderId="8" xfId="0" applyFont="1" applyFill="1" applyBorder="1" applyAlignment="1">
      <alignment horizontal="center" vertical="center" wrapText="1"/>
    </xf>
    <xf numFmtId="0" fontId="46" fillId="6" borderId="2" xfId="0" applyFont="1" applyFill="1" applyBorder="1" applyAlignment="1">
      <alignment horizontal="center" vertical="center" wrapText="1"/>
    </xf>
    <xf numFmtId="0" fontId="46" fillId="6" borderId="3" xfId="0" applyFont="1" applyFill="1" applyBorder="1" applyAlignment="1">
      <alignment horizontal="center" vertical="center" wrapText="1"/>
    </xf>
    <xf numFmtId="0" fontId="53" fillId="6" borderId="2" xfId="0" applyFont="1" applyFill="1" applyBorder="1" applyAlignment="1">
      <alignment horizontal="center" vertical="center"/>
    </xf>
    <xf numFmtId="0" fontId="53" fillId="6" borderId="4" xfId="0" applyFont="1" applyFill="1" applyBorder="1" applyAlignment="1">
      <alignment horizontal="center" vertical="center"/>
    </xf>
    <xf numFmtId="0" fontId="53" fillId="6" borderId="3" xfId="0" applyFont="1" applyFill="1" applyBorder="1" applyAlignment="1">
      <alignment horizontal="center" vertical="center"/>
    </xf>
    <xf numFmtId="0" fontId="38" fillId="8" borderId="2" xfId="0" applyFont="1" applyFill="1" applyBorder="1" applyAlignment="1">
      <alignment horizontal="left" vertical="center" wrapText="1"/>
    </xf>
    <xf numFmtId="0" fontId="38" fillId="8" borderId="3" xfId="0" applyFont="1" applyFill="1" applyBorder="1" applyAlignment="1">
      <alignment horizontal="left" vertical="center" wrapText="1"/>
    </xf>
    <xf numFmtId="0" fontId="19" fillId="8" borderId="2" xfId="0" applyFont="1" applyFill="1" applyBorder="1" applyAlignment="1">
      <alignment horizontal="left" vertical="center" wrapText="1"/>
    </xf>
    <xf numFmtId="0" fontId="19" fillId="8" borderId="3" xfId="0" applyFont="1" applyFill="1" applyBorder="1" applyAlignment="1">
      <alignment horizontal="left" vertical="center" wrapText="1"/>
    </xf>
    <xf numFmtId="0" fontId="12" fillId="8" borderId="2" xfId="0" applyFont="1" applyFill="1" applyBorder="1" applyAlignment="1">
      <alignment horizontal="left" vertical="center" wrapText="1"/>
    </xf>
    <xf numFmtId="0" fontId="12" fillId="8" borderId="3" xfId="0" applyFont="1" applyFill="1" applyBorder="1" applyAlignment="1">
      <alignment horizontal="left" vertical="center" wrapText="1"/>
    </xf>
    <xf numFmtId="0" fontId="46" fillId="4" borderId="2" xfId="0" applyFont="1" applyFill="1" applyBorder="1" applyAlignment="1">
      <alignment horizontal="center" vertical="top" wrapText="1"/>
    </xf>
    <xf numFmtId="0" fontId="46" fillId="4" borderId="3" xfId="0" applyFont="1" applyFill="1" applyBorder="1" applyAlignment="1">
      <alignment horizontal="center" vertical="top" wrapText="1"/>
    </xf>
    <xf numFmtId="0" fontId="46" fillId="4" borderId="2" xfId="0" applyFont="1" applyFill="1" applyBorder="1" applyAlignment="1">
      <alignment horizontal="center" vertical="center"/>
    </xf>
    <xf numFmtId="0" fontId="46" fillId="4" borderId="3" xfId="0" applyFont="1" applyFill="1" applyBorder="1" applyAlignment="1">
      <alignment horizontal="center" vertical="center"/>
    </xf>
    <xf numFmtId="0" fontId="30" fillId="8" borderId="2" xfId="0" applyFont="1" applyFill="1" applyBorder="1" applyAlignment="1">
      <alignment horizontal="left" vertical="top" wrapText="1"/>
    </xf>
    <xf numFmtId="0" fontId="30" fillId="8" borderId="3" xfId="0" applyFont="1" applyFill="1" applyBorder="1" applyAlignment="1">
      <alignment horizontal="left" vertical="top" wrapText="1"/>
    </xf>
    <xf numFmtId="0" fontId="54" fillId="8" borderId="2" xfId="3" applyFill="1" applyBorder="1" applyAlignment="1">
      <alignment horizontal="center" vertical="center" wrapText="1"/>
    </xf>
    <xf numFmtId="0" fontId="54" fillId="8" borderId="4" xfId="3" applyFill="1" applyBorder="1" applyAlignment="1">
      <alignment horizontal="center" vertical="center" wrapText="1"/>
    </xf>
    <xf numFmtId="0" fontId="54" fillId="8" borderId="3" xfId="3" applyFill="1" applyBorder="1" applyAlignment="1">
      <alignment horizontal="center" vertical="center" wrapText="1"/>
    </xf>
    <xf numFmtId="0" fontId="26" fillId="8" borderId="2" xfId="0" applyFont="1" applyFill="1" applyBorder="1" applyAlignment="1">
      <alignment horizontal="left" vertical="center"/>
    </xf>
    <xf numFmtId="0" fontId="26" fillId="8" borderId="3" xfId="0" applyFont="1" applyFill="1" applyBorder="1" applyAlignment="1">
      <alignment horizontal="left" vertical="center"/>
    </xf>
    <xf numFmtId="0" fontId="27" fillId="8" borderId="2" xfId="0" applyFont="1" applyFill="1" applyBorder="1" applyAlignment="1">
      <alignment horizontal="left" vertical="top" wrapText="1"/>
    </xf>
    <xf numFmtId="0" fontId="27" fillId="8" borderId="3" xfId="0" applyFont="1" applyFill="1" applyBorder="1" applyAlignment="1">
      <alignment horizontal="left" vertical="top" wrapText="1"/>
    </xf>
    <xf numFmtId="0" fontId="38" fillId="8" borderId="2" xfId="0" applyFont="1" applyFill="1" applyBorder="1" applyAlignment="1">
      <alignment horizontal="left" vertical="top" wrapText="1"/>
    </xf>
    <xf numFmtId="0" fontId="38" fillId="8" borderId="3" xfId="0" applyFont="1" applyFill="1" applyBorder="1" applyAlignment="1">
      <alignment horizontal="left" vertical="top" wrapText="1"/>
    </xf>
    <xf numFmtId="0" fontId="26" fillId="8" borderId="2" xfId="0" applyFont="1" applyFill="1" applyBorder="1" applyAlignment="1">
      <alignment horizontal="left" vertical="top" wrapText="1"/>
    </xf>
    <xf numFmtId="0" fontId="26" fillId="8" borderId="3" xfId="0" applyFont="1" applyFill="1" applyBorder="1" applyAlignment="1">
      <alignment horizontal="left" vertical="top" wrapText="1"/>
    </xf>
    <xf numFmtId="0" fontId="19" fillId="8" borderId="2" xfId="0" applyFont="1" applyFill="1" applyBorder="1" applyAlignment="1">
      <alignment horizontal="left" vertical="top" wrapText="1"/>
    </xf>
    <xf numFmtId="0" fontId="19" fillId="8" borderId="3" xfId="0" applyFont="1" applyFill="1" applyBorder="1" applyAlignment="1">
      <alignment horizontal="left" vertical="top" wrapText="1"/>
    </xf>
    <xf numFmtId="0" fontId="48" fillId="6" borderId="2" xfId="0" applyFont="1" applyFill="1" applyBorder="1" applyAlignment="1">
      <alignment horizontal="center" vertical="center" wrapText="1"/>
    </xf>
    <xf numFmtId="0" fontId="48" fillId="6" borderId="4" xfId="0" applyFont="1" applyFill="1" applyBorder="1" applyAlignment="1">
      <alignment horizontal="center" vertical="center" wrapText="1"/>
    </xf>
    <xf numFmtId="0" fontId="48" fillId="6" borderId="3" xfId="0" applyFont="1" applyFill="1" applyBorder="1" applyAlignment="1">
      <alignment horizontal="center" vertical="center" wrapText="1"/>
    </xf>
    <xf numFmtId="0" fontId="53" fillId="6" borderId="2" xfId="0" applyFont="1" applyFill="1" applyBorder="1" applyAlignment="1">
      <alignment horizontal="center" vertical="top"/>
    </xf>
    <xf numFmtId="0" fontId="53" fillId="6" borderId="4" xfId="0" applyFont="1" applyFill="1" applyBorder="1" applyAlignment="1">
      <alignment horizontal="center" vertical="top"/>
    </xf>
    <xf numFmtId="0" fontId="53" fillId="6" borderId="3" xfId="0" applyFont="1" applyFill="1" applyBorder="1" applyAlignment="1">
      <alignment horizontal="center" vertical="top"/>
    </xf>
    <xf numFmtId="0" fontId="53" fillId="6" borderId="2" xfId="0" applyFont="1" applyFill="1" applyBorder="1" applyAlignment="1">
      <alignment horizontal="center" vertical="top" wrapText="1"/>
    </xf>
    <xf numFmtId="0" fontId="53" fillId="6" borderId="4" xfId="0" applyFont="1" applyFill="1" applyBorder="1" applyAlignment="1">
      <alignment horizontal="center" vertical="top" wrapText="1"/>
    </xf>
    <xf numFmtId="0" fontId="53" fillId="6" borderId="3" xfId="0" applyFont="1" applyFill="1" applyBorder="1" applyAlignment="1">
      <alignment horizontal="center" vertical="top" wrapText="1"/>
    </xf>
    <xf numFmtId="0" fontId="53" fillId="8" borderId="2" xfId="0" applyFont="1" applyFill="1" applyBorder="1" applyAlignment="1">
      <alignment horizontal="left" vertical="center" wrapText="1"/>
    </xf>
    <xf numFmtId="0" fontId="53" fillId="8" borderId="4" xfId="0" applyFont="1" applyFill="1" applyBorder="1" applyAlignment="1">
      <alignment horizontal="left" vertical="center" wrapText="1"/>
    </xf>
    <xf numFmtId="0" fontId="53" fillId="8" borderId="3" xfId="0" applyFont="1" applyFill="1" applyBorder="1" applyAlignment="1">
      <alignment horizontal="left" vertical="center" wrapText="1"/>
    </xf>
    <xf numFmtId="0" fontId="48" fillId="6" borderId="11" xfId="0" applyFont="1" applyFill="1" applyBorder="1" applyAlignment="1">
      <alignment horizontal="center" vertical="center"/>
    </xf>
    <xf numFmtId="0" fontId="48" fillId="6" borderId="12" xfId="0" applyFont="1" applyFill="1" applyBorder="1" applyAlignment="1">
      <alignment horizontal="center" vertical="center"/>
    </xf>
    <xf numFmtId="0" fontId="48" fillId="6" borderId="13" xfId="0" applyFont="1" applyFill="1" applyBorder="1" applyAlignment="1">
      <alignment horizontal="center" vertical="center"/>
    </xf>
    <xf numFmtId="0" fontId="50" fillId="2" borderId="2" xfId="0" applyFont="1" applyFill="1" applyBorder="1" applyAlignment="1">
      <alignment horizontal="center" vertical="center"/>
    </xf>
    <xf numFmtId="0" fontId="50" fillId="2" borderId="3" xfId="0" applyFont="1" applyFill="1" applyBorder="1" applyAlignment="1">
      <alignment horizontal="center" vertical="center"/>
    </xf>
    <xf numFmtId="0" fontId="46" fillId="9" borderId="2" xfId="0" applyFont="1" applyFill="1" applyBorder="1" applyAlignment="1">
      <alignment horizontal="center" vertical="center" wrapText="1"/>
    </xf>
    <xf numFmtId="0" fontId="46" fillId="9" borderId="4" xfId="0" applyFont="1" applyFill="1" applyBorder="1" applyAlignment="1">
      <alignment horizontal="center" vertical="center" wrapText="1"/>
    </xf>
    <xf numFmtId="0" fontId="46" fillId="9" borderId="3" xfId="0" applyFont="1" applyFill="1" applyBorder="1" applyAlignment="1">
      <alignment horizontal="center" vertical="center" wrapText="1"/>
    </xf>
    <xf numFmtId="0" fontId="43" fillId="5" borderId="2" xfId="0" applyFont="1" applyFill="1" applyBorder="1" applyAlignment="1">
      <alignment horizontal="center" vertical="center"/>
    </xf>
    <xf numFmtId="0" fontId="43" fillId="5" borderId="4" xfId="0" applyFont="1" applyFill="1" applyBorder="1" applyAlignment="1">
      <alignment horizontal="center" vertical="center"/>
    </xf>
    <xf numFmtId="0" fontId="43" fillId="5" borderId="3" xfId="0" applyFont="1" applyFill="1" applyBorder="1" applyAlignment="1">
      <alignment horizontal="center" vertical="center"/>
    </xf>
    <xf numFmtId="9" fontId="53" fillId="8" borderId="2" xfId="0" applyNumberFormat="1" applyFont="1" applyFill="1" applyBorder="1" applyAlignment="1">
      <alignment horizontal="center" vertical="center" wrapText="1"/>
    </xf>
    <xf numFmtId="9" fontId="53" fillId="8" borderId="4" xfId="0" applyNumberFormat="1" applyFont="1" applyFill="1" applyBorder="1" applyAlignment="1">
      <alignment horizontal="center" vertical="center" wrapText="1"/>
    </xf>
    <xf numFmtId="9" fontId="53" fillId="8" borderId="3" xfId="0" applyNumberFormat="1" applyFont="1" applyFill="1" applyBorder="1" applyAlignment="1">
      <alignment horizontal="center" vertical="center" wrapText="1"/>
    </xf>
    <xf numFmtId="0" fontId="54" fillId="8" borderId="4" xfId="3" applyFont="1" applyFill="1" applyBorder="1" applyAlignment="1">
      <alignment horizontal="center" vertical="center" wrapText="1"/>
    </xf>
    <xf numFmtId="9" fontId="11" fillId="8" borderId="2" xfId="0" applyNumberFormat="1" applyFont="1" applyFill="1" applyBorder="1" applyAlignment="1">
      <alignment horizontal="center" vertical="center" wrapText="1"/>
    </xf>
    <xf numFmtId="9" fontId="11" fillId="8" borderId="4" xfId="0" applyNumberFormat="1" applyFont="1" applyFill="1" applyBorder="1" applyAlignment="1">
      <alignment horizontal="center" vertical="center" wrapText="1"/>
    </xf>
    <xf numFmtId="9" fontId="11" fillId="8" borderId="3" xfId="0" applyNumberFormat="1"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8" borderId="4" xfId="0" applyFont="1" applyFill="1" applyBorder="1" applyAlignment="1">
      <alignment horizontal="center" vertical="center" wrapText="1"/>
    </xf>
    <xf numFmtId="0" fontId="11" fillId="8" borderId="3" xfId="0" applyFont="1" applyFill="1" applyBorder="1" applyAlignment="1">
      <alignment horizontal="center" vertical="center" wrapText="1"/>
    </xf>
    <xf numFmtId="0" fontId="72" fillId="10" borderId="34" xfId="0" applyFont="1" applyFill="1" applyBorder="1" applyAlignment="1">
      <alignment horizontal="center" vertical="center"/>
    </xf>
    <xf numFmtId="0" fontId="72" fillId="10" borderId="35" xfId="0" applyFont="1" applyFill="1" applyBorder="1" applyAlignment="1">
      <alignment horizontal="center" vertical="center"/>
    </xf>
    <xf numFmtId="0" fontId="72" fillId="10" borderId="36" xfId="0" applyFont="1" applyFill="1" applyBorder="1" applyAlignment="1">
      <alignment horizontal="center" vertical="center"/>
    </xf>
    <xf numFmtId="0" fontId="72" fillId="10" borderId="18" xfId="0" applyFont="1" applyFill="1" applyBorder="1" applyAlignment="1">
      <alignment horizontal="center" vertical="center"/>
    </xf>
    <xf numFmtId="0" fontId="72" fillId="10" borderId="19" xfId="0" applyFont="1" applyFill="1" applyBorder="1" applyAlignment="1">
      <alignment horizontal="center" vertical="center"/>
    </xf>
    <xf numFmtId="0" fontId="72" fillId="10" borderId="20" xfId="0" applyFont="1" applyFill="1" applyBorder="1" applyAlignment="1">
      <alignment horizontal="center" vertical="center"/>
    </xf>
    <xf numFmtId="0" fontId="52" fillId="8" borderId="2" xfId="0" applyFont="1" applyFill="1" applyBorder="1" applyAlignment="1">
      <alignment horizontal="left" vertical="top" wrapText="1"/>
    </xf>
    <xf numFmtId="0" fontId="52" fillId="8" borderId="3" xfId="0" applyFont="1" applyFill="1" applyBorder="1" applyAlignment="1">
      <alignment horizontal="left" vertical="top" wrapText="1"/>
    </xf>
    <xf numFmtId="0" fontId="52" fillId="8" borderId="2" xfId="0" applyFont="1" applyFill="1" applyBorder="1" applyAlignment="1">
      <alignment horizontal="left" vertical="center" wrapText="1"/>
    </xf>
    <xf numFmtId="0" fontId="52" fillId="8" borderId="3" xfId="0" applyFont="1" applyFill="1" applyBorder="1" applyAlignment="1">
      <alignment horizontal="left" vertical="center" wrapText="1"/>
    </xf>
    <xf numFmtId="0" fontId="45" fillId="8" borderId="2" xfId="0" applyFont="1" applyFill="1" applyBorder="1" applyAlignment="1">
      <alignment horizontal="left" vertical="center"/>
    </xf>
    <xf numFmtId="0" fontId="45" fillId="8" borderId="4" xfId="0" applyFont="1" applyFill="1" applyBorder="1" applyAlignment="1">
      <alignment horizontal="left" vertical="center"/>
    </xf>
    <xf numFmtId="0" fontId="45" fillId="8" borderId="3" xfId="0" applyFont="1" applyFill="1" applyBorder="1" applyAlignment="1">
      <alignment horizontal="left" vertical="center"/>
    </xf>
    <xf numFmtId="0" fontId="54" fillId="10" borderId="2" xfId="3" applyFill="1" applyBorder="1" applyAlignment="1">
      <alignment horizontal="center" vertical="center"/>
    </xf>
    <xf numFmtId="0" fontId="54" fillId="10" borderId="4" xfId="3" applyFill="1" applyBorder="1" applyAlignment="1">
      <alignment horizontal="center" vertical="center"/>
    </xf>
    <xf numFmtId="0" fontId="54" fillId="10" borderId="3" xfId="3" applyFill="1" applyBorder="1" applyAlignment="1">
      <alignment horizontal="center" vertical="center"/>
    </xf>
    <xf numFmtId="0" fontId="36" fillId="8" borderId="2" xfId="0" applyFont="1" applyFill="1" applyBorder="1" applyAlignment="1">
      <alignment horizontal="left" vertical="center" wrapText="1"/>
    </xf>
    <xf numFmtId="0" fontId="36" fillId="8" borderId="3" xfId="0" applyFont="1" applyFill="1" applyBorder="1" applyAlignment="1">
      <alignment horizontal="left" vertical="center" wrapText="1"/>
    </xf>
    <xf numFmtId="0" fontId="41" fillId="5" borderId="14" xfId="0" applyFont="1" applyFill="1" applyBorder="1" applyAlignment="1">
      <alignment horizontal="center" vertical="center"/>
    </xf>
    <xf numFmtId="0" fontId="41" fillId="5" borderId="0" xfId="0" applyFont="1" applyFill="1" applyBorder="1" applyAlignment="1">
      <alignment horizontal="center" vertical="center"/>
    </xf>
    <xf numFmtId="0" fontId="41" fillId="5" borderId="15" xfId="0" applyFont="1" applyFill="1" applyBorder="1" applyAlignment="1">
      <alignment horizontal="center" vertical="center"/>
    </xf>
    <xf numFmtId="0" fontId="41" fillId="5" borderId="11" xfId="0" applyFont="1" applyFill="1" applyBorder="1" applyAlignment="1">
      <alignment horizontal="center" vertical="center"/>
    </xf>
    <xf numFmtId="0" fontId="41" fillId="5" borderId="12" xfId="0" applyFont="1" applyFill="1" applyBorder="1" applyAlignment="1">
      <alignment horizontal="center" vertical="center"/>
    </xf>
    <xf numFmtId="0" fontId="41" fillId="5" borderId="13" xfId="0" applyFont="1" applyFill="1" applyBorder="1" applyAlignment="1">
      <alignment horizontal="center" vertical="center"/>
    </xf>
    <xf numFmtId="0" fontId="38" fillId="8" borderId="2" xfId="0" applyFont="1" applyFill="1" applyBorder="1" applyAlignment="1">
      <alignment horizontal="left" vertical="center"/>
    </xf>
    <xf numFmtId="0" fontId="38" fillId="8" borderId="3" xfId="0" applyFont="1" applyFill="1" applyBorder="1" applyAlignment="1">
      <alignment horizontal="left" vertical="center"/>
    </xf>
    <xf numFmtId="0" fontId="10" fillId="8" borderId="2" xfId="0" applyFont="1" applyFill="1" applyBorder="1" applyAlignment="1">
      <alignment horizontal="left" vertical="center" wrapText="1"/>
    </xf>
    <xf numFmtId="0" fontId="10" fillId="8" borderId="3" xfId="0" applyFont="1" applyFill="1" applyBorder="1" applyAlignment="1">
      <alignment horizontal="left" vertical="center" wrapText="1"/>
    </xf>
    <xf numFmtId="0" fontId="32" fillId="8" borderId="2" xfId="0" applyFont="1" applyFill="1" applyBorder="1" applyAlignment="1">
      <alignment horizontal="left" vertical="top" wrapText="1"/>
    </xf>
    <xf numFmtId="0" fontId="32" fillId="8" borderId="3" xfId="0" applyFont="1" applyFill="1" applyBorder="1" applyAlignment="1">
      <alignment horizontal="left" vertical="top" wrapText="1"/>
    </xf>
    <xf numFmtId="0" fontId="24" fillId="8" borderId="2" xfId="0" applyFont="1" applyFill="1" applyBorder="1" applyAlignment="1">
      <alignment horizontal="left" vertical="top" wrapText="1"/>
    </xf>
    <xf numFmtId="0" fontId="24" fillId="8" borderId="3" xfId="0" applyFont="1" applyFill="1" applyBorder="1" applyAlignment="1">
      <alignment horizontal="left" vertical="top" wrapText="1"/>
    </xf>
    <xf numFmtId="0" fontId="51" fillId="8" borderId="2" xfId="0" applyFont="1" applyFill="1" applyBorder="1" applyAlignment="1">
      <alignment horizontal="left" vertical="top"/>
    </xf>
    <xf numFmtId="0" fontId="51" fillId="8" borderId="4" xfId="0" applyFont="1" applyFill="1" applyBorder="1" applyAlignment="1">
      <alignment horizontal="left" vertical="top"/>
    </xf>
    <xf numFmtId="0" fontId="51" fillId="8" borderId="3" xfId="0" applyFont="1" applyFill="1" applyBorder="1" applyAlignment="1">
      <alignment horizontal="left" vertical="top"/>
    </xf>
    <xf numFmtId="0" fontId="28" fillId="8" borderId="2" xfId="0" applyFont="1" applyFill="1" applyBorder="1" applyAlignment="1">
      <alignment horizontal="left" vertical="center" wrapText="1"/>
    </xf>
    <xf numFmtId="0" fontId="28" fillId="8" borderId="3" xfId="0" applyFont="1" applyFill="1" applyBorder="1" applyAlignment="1">
      <alignment horizontal="left" vertical="center" wrapText="1"/>
    </xf>
    <xf numFmtId="0" fontId="31" fillId="8" borderId="2" xfId="0" applyFont="1" applyFill="1" applyBorder="1" applyAlignment="1">
      <alignment horizontal="left" vertical="top" wrapText="1"/>
    </xf>
    <xf numFmtId="0" fontId="31" fillId="8" borderId="3" xfId="0" applyFont="1" applyFill="1" applyBorder="1" applyAlignment="1">
      <alignment horizontal="left" vertical="top" wrapText="1"/>
    </xf>
    <xf numFmtId="0" fontId="32" fillId="8" borderId="2" xfId="0" applyFont="1" applyFill="1" applyBorder="1" applyAlignment="1">
      <alignment horizontal="left" vertical="center"/>
    </xf>
    <xf numFmtId="0" fontId="32" fillId="8" borderId="3" xfId="0" applyFont="1" applyFill="1" applyBorder="1" applyAlignment="1">
      <alignment horizontal="left" vertical="center"/>
    </xf>
    <xf numFmtId="0" fontId="24" fillId="8" borderId="18" xfId="0" applyFont="1" applyFill="1" applyBorder="1" applyAlignment="1">
      <alignment horizontal="left" vertical="center" wrapText="1"/>
    </xf>
    <xf numFmtId="0" fontId="24" fillId="8" borderId="19" xfId="0" applyFont="1" applyFill="1" applyBorder="1" applyAlignment="1">
      <alignment horizontal="left" vertical="center" wrapText="1"/>
    </xf>
    <xf numFmtId="0" fontId="24" fillId="8" borderId="20" xfId="0" applyFont="1" applyFill="1" applyBorder="1" applyAlignment="1">
      <alignment horizontal="left" vertical="center" wrapText="1"/>
    </xf>
    <xf numFmtId="0" fontId="24" fillId="8" borderId="16" xfId="0" applyFont="1" applyFill="1" applyBorder="1" applyAlignment="1">
      <alignment horizontal="left" vertical="center" wrapText="1"/>
    </xf>
    <xf numFmtId="0" fontId="24" fillId="8" borderId="0" xfId="0" applyFont="1" applyFill="1" applyBorder="1" applyAlignment="1">
      <alignment horizontal="left" vertical="center" wrapText="1"/>
    </xf>
    <xf numFmtId="0" fontId="24" fillId="8" borderId="17" xfId="0" applyFont="1" applyFill="1" applyBorder="1" applyAlignment="1">
      <alignment horizontal="left" vertical="center" wrapText="1"/>
    </xf>
    <xf numFmtId="0" fontId="24" fillId="8" borderId="16" xfId="0" applyFont="1" applyFill="1" applyBorder="1" applyAlignment="1">
      <alignment horizontal="left" vertical="center"/>
    </xf>
    <xf numFmtId="0" fontId="24" fillId="8" borderId="0" xfId="0" applyFont="1" applyFill="1" applyBorder="1" applyAlignment="1">
      <alignment horizontal="left" vertical="center"/>
    </xf>
    <xf numFmtId="0" fontId="24" fillId="8" borderId="17" xfId="0" applyFont="1" applyFill="1" applyBorder="1" applyAlignment="1">
      <alignment horizontal="left" vertical="center"/>
    </xf>
    <xf numFmtId="0" fontId="21" fillId="8" borderId="16" xfId="0" applyFont="1" applyFill="1" applyBorder="1" applyAlignment="1">
      <alignment horizontal="left" vertical="center"/>
    </xf>
    <xf numFmtId="0" fontId="21" fillId="8" borderId="0" xfId="0" applyFont="1" applyFill="1" applyBorder="1" applyAlignment="1">
      <alignment horizontal="left" vertical="center"/>
    </xf>
    <xf numFmtId="0" fontId="21" fillId="8" borderId="17" xfId="0" applyFont="1" applyFill="1" applyBorder="1" applyAlignment="1">
      <alignment horizontal="left" vertical="center"/>
    </xf>
    <xf numFmtId="0" fontId="53" fillId="8" borderId="25" xfId="0" applyFont="1" applyFill="1" applyBorder="1" applyAlignment="1">
      <alignment horizontal="left" vertical="center" wrapText="1"/>
    </xf>
    <xf numFmtId="0" fontId="53" fillId="8" borderId="7" xfId="0" applyFont="1" applyFill="1" applyBorder="1" applyAlignment="1">
      <alignment horizontal="left" vertical="center" wrapText="1"/>
    </xf>
    <xf numFmtId="0" fontId="53" fillId="8" borderId="26" xfId="0" applyFont="1" applyFill="1" applyBorder="1" applyAlignment="1">
      <alignment horizontal="left" vertical="center" wrapText="1"/>
    </xf>
    <xf numFmtId="0" fontId="45" fillId="5" borderId="2" xfId="0" applyFont="1" applyFill="1" applyBorder="1" applyAlignment="1">
      <alignment horizontal="center" vertical="center"/>
    </xf>
    <xf numFmtId="0" fontId="45" fillId="5" borderId="4" xfId="0" applyFont="1" applyFill="1" applyBorder="1" applyAlignment="1">
      <alignment horizontal="center" vertical="center"/>
    </xf>
    <xf numFmtId="0" fontId="45" fillId="5" borderId="3" xfId="0" applyFont="1" applyFill="1" applyBorder="1" applyAlignment="1">
      <alignment horizontal="center" vertical="center"/>
    </xf>
    <xf numFmtId="0" fontId="53" fillId="8" borderId="2" xfId="0" applyFont="1" applyFill="1" applyBorder="1" applyAlignment="1">
      <alignment horizontal="center" vertical="center"/>
    </xf>
    <xf numFmtId="0" fontId="53" fillId="8" borderId="4" xfId="0" applyFont="1" applyFill="1" applyBorder="1" applyAlignment="1">
      <alignment horizontal="center" vertical="center"/>
    </xf>
    <xf numFmtId="0" fontId="53" fillId="8" borderId="3" xfId="0" applyFont="1" applyFill="1" applyBorder="1" applyAlignment="1">
      <alignment horizontal="center" vertical="center"/>
    </xf>
    <xf numFmtId="0" fontId="5" fillId="8" borderId="2" xfId="0" applyFont="1" applyFill="1" applyBorder="1" applyAlignment="1">
      <alignment horizontal="center" vertical="center"/>
    </xf>
    <xf numFmtId="0" fontId="5" fillId="8" borderId="4" xfId="0" applyFont="1" applyFill="1" applyBorder="1" applyAlignment="1">
      <alignment horizontal="center" vertical="center"/>
    </xf>
    <xf numFmtId="0" fontId="5" fillId="8" borderId="3" xfId="0" applyFont="1" applyFill="1" applyBorder="1" applyAlignment="1">
      <alignment horizontal="center" vertical="center"/>
    </xf>
    <xf numFmtId="0" fontId="50" fillId="6" borderId="2" xfId="0" applyFont="1" applyFill="1" applyBorder="1" applyAlignment="1">
      <alignment horizontal="center" vertical="center"/>
    </xf>
    <xf numFmtId="0" fontId="50" fillId="6" borderId="4" xfId="0" applyFont="1" applyFill="1" applyBorder="1" applyAlignment="1">
      <alignment horizontal="center" vertical="center"/>
    </xf>
    <xf numFmtId="0" fontId="50" fillId="6" borderId="3" xfId="0" applyFont="1" applyFill="1" applyBorder="1" applyAlignment="1">
      <alignment horizontal="center" vertical="center"/>
    </xf>
    <xf numFmtId="0" fontId="54" fillId="8" borderId="2" xfId="3" applyNumberFormat="1" applyFont="1" applyFill="1" applyBorder="1" applyAlignment="1" applyProtection="1">
      <alignment horizontal="center" vertical="center"/>
      <protection locked="0"/>
    </xf>
    <xf numFmtId="0" fontId="54" fillId="8" borderId="3" xfId="3" applyNumberFormat="1" applyFont="1" applyFill="1" applyBorder="1" applyAlignment="1" applyProtection="1">
      <alignment horizontal="center" vertical="center"/>
      <protection locked="0"/>
    </xf>
    <xf numFmtId="0" fontId="7" fillId="8" borderId="2" xfId="0" applyFont="1" applyFill="1" applyBorder="1" applyAlignment="1" applyProtection="1">
      <alignment horizontal="center" vertical="center"/>
      <protection locked="0"/>
    </xf>
    <xf numFmtId="0" fontId="7" fillId="8" borderId="3" xfId="0" applyFont="1" applyFill="1" applyBorder="1" applyAlignment="1" applyProtection="1">
      <alignment horizontal="center" vertical="center"/>
      <protection locked="0"/>
    </xf>
    <xf numFmtId="0" fontId="44" fillId="8" borderId="28" xfId="0" applyFont="1" applyFill="1" applyBorder="1" applyAlignment="1">
      <alignment horizontal="center" vertical="center"/>
    </xf>
    <xf numFmtId="0" fontId="44" fillId="8" borderId="27" xfId="0" applyFont="1" applyFill="1" applyBorder="1" applyAlignment="1">
      <alignment horizontal="center" vertical="center"/>
    </xf>
    <xf numFmtId="0" fontId="48" fillId="6" borderId="28" xfId="0" applyFont="1" applyFill="1" applyBorder="1" applyAlignment="1">
      <alignment horizontal="center" vertical="center"/>
    </xf>
    <xf numFmtId="0" fontId="48" fillId="6" borderId="27" xfId="0" applyFont="1" applyFill="1" applyBorder="1" applyAlignment="1">
      <alignment horizontal="center" vertical="center"/>
    </xf>
    <xf numFmtId="0" fontId="1" fillId="8" borderId="2"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20" fillId="8" borderId="2" xfId="0" applyFont="1" applyFill="1" applyBorder="1" applyAlignment="1">
      <alignment horizontal="center" vertical="center" wrapText="1"/>
    </xf>
    <xf numFmtId="0" fontId="20" fillId="8" borderId="4" xfId="0" applyFont="1" applyFill="1" applyBorder="1" applyAlignment="1">
      <alignment horizontal="center" vertical="center" wrapText="1"/>
    </xf>
    <xf numFmtId="0" fontId="20" fillId="8" borderId="3" xfId="0" applyFont="1" applyFill="1" applyBorder="1" applyAlignment="1">
      <alignment horizontal="center" vertical="center" wrapText="1"/>
    </xf>
    <xf numFmtId="0" fontId="23" fillId="8" borderId="2" xfId="0" applyFont="1" applyFill="1" applyBorder="1" applyAlignment="1">
      <alignment horizontal="center" vertical="center" wrapText="1"/>
    </xf>
    <xf numFmtId="0" fontId="23" fillId="8" borderId="3" xfId="0" applyFont="1" applyFill="1" applyBorder="1" applyAlignment="1">
      <alignment horizontal="center" vertical="center" wrapText="1"/>
    </xf>
    <xf numFmtId="0" fontId="45" fillId="5" borderId="31" xfId="0" applyFont="1" applyFill="1" applyBorder="1" applyAlignment="1">
      <alignment horizontal="center" vertical="center"/>
    </xf>
    <xf numFmtId="0" fontId="45" fillId="5" borderId="32" xfId="0" applyFont="1" applyFill="1" applyBorder="1" applyAlignment="1">
      <alignment horizontal="center" vertical="center"/>
    </xf>
    <xf numFmtId="0" fontId="45" fillId="5" borderId="33" xfId="0" applyFont="1" applyFill="1" applyBorder="1" applyAlignment="1">
      <alignment horizontal="center" vertical="center"/>
    </xf>
    <xf numFmtId="0" fontId="45" fillId="15" borderId="35" xfId="0" applyFont="1" applyFill="1" applyBorder="1" applyAlignment="1">
      <alignment horizontal="center" vertical="center" wrapText="1"/>
    </xf>
    <xf numFmtId="0" fontId="45" fillId="15" borderId="0" xfId="0" applyFont="1" applyFill="1" applyBorder="1" applyAlignment="1">
      <alignment horizontal="center" vertical="center" wrapText="1"/>
    </xf>
    <xf numFmtId="0" fontId="45" fillId="15" borderId="19" xfId="0" applyFont="1" applyFill="1" applyBorder="1" applyAlignment="1">
      <alignment horizontal="center" vertical="center" wrapText="1"/>
    </xf>
    <xf numFmtId="0" fontId="55" fillId="8" borderId="9" xfId="0" applyFont="1" applyFill="1" applyBorder="1" applyAlignment="1">
      <alignment horizontal="center" vertical="center" wrapText="1"/>
    </xf>
    <xf numFmtId="0" fontId="0" fillId="0" borderId="10" xfId="0" applyBorder="1" applyAlignment="1">
      <alignment horizontal="center" vertical="center" wrapText="1"/>
    </xf>
    <xf numFmtId="0" fontId="61" fillId="8" borderId="2" xfId="0" applyFont="1" applyFill="1" applyBorder="1" applyAlignment="1">
      <alignment horizontal="center" vertical="center"/>
    </xf>
    <xf numFmtId="0" fontId="61" fillId="8" borderId="4" xfId="0" applyFont="1" applyFill="1" applyBorder="1" applyAlignment="1">
      <alignment horizontal="center" vertical="center"/>
    </xf>
    <xf numFmtId="0" fontId="61" fillId="8" borderId="3" xfId="0" applyFont="1" applyFill="1" applyBorder="1" applyAlignment="1">
      <alignment horizontal="center" vertical="center"/>
    </xf>
    <xf numFmtId="0" fontId="3" fillId="8" borderId="9" xfId="0" applyFont="1" applyFill="1" applyBorder="1" applyAlignment="1">
      <alignment horizontal="center" vertical="center" wrapText="1"/>
    </xf>
    <xf numFmtId="0" fontId="3" fillId="8" borderId="10" xfId="0" applyFont="1" applyFill="1" applyBorder="1" applyAlignment="1">
      <alignment horizontal="center" vertical="center" wrapText="1"/>
    </xf>
    <xf numFmtId="0" fontId="3" fillId="8" borderId="8" xfId="0" applyFont="1" applyFill="1" applyBorder="1" applyAlignment="1">
      <alignment horizontal="center" vertical="center" wrapText="1"/>
    </xf>
    <xf numFmtId="0" fontId="4" fillId="8" borderId="23" xfId="0" applyFont="1" applyFill="1" applyBorder="1" applyAlignment="1">
      <alignment horizontal="center" vertical="center" wrapText="1"/>
    </xf>
    <xf numFmtId="0" fontId="4" fillId="8" borderId="24" xfId="0" applyFont="1" applyFill="1" applyBorder="1" applyAlignment="1">
      <alignment horizontal="center" vertical="center" wrapText="1"/>
    </xf>
    <xf numFmtId="0" fontId="4" fillId="8" borderId="9" xfId="0" applyFont="1" applyFill="1" applyBorder="1" applyAlignment="1">
      <alignment horizontal="center" vertical="center" wrapText="1"/>
    </xf>
    <xf numFmtId="0" fontId="4" fillId="8" borderId="8" xfId="0" applyFont="1" applyFill="1" applyBorder="1" applyAlignment="1">
      <alignment horizontal="center" vertical="center" wrapText="1"/>
    </xf>
    <xf numFmtId="9" fontId="1" fillId="8" borderId="9" xfId="1" applyFont="1" applyFill="1" applyBorder="1" applyAlignment="1">
      <alignment horizontal="center" vertical="center" wrapText="1"/>
    </xf>
    <xf numFmtId="9" fontId="4" fillId="8" borderId="8" xfId="1" applyFont="1" applyFill="1" applyBorder="1" applyAlignment="1">
      <alignment horizontal="center" vertical="center" wrapText="1"/>
    </xf>
    <xf numFmtId="0" fontId="4" fillId="8" borderId="29" xfId="0" applyFont="1" applyFill="1" applyBorder="1" applyAlignment="1">
      <alignment horizontal="center" vertical="center" wrapText="1"/>
    </xf>
    <xf numFmtId="0" fontId="4" fillId="8" borderId="30" xfId="0" applyFont="1" applyFill="1" applyBorder="1" applyAlignment="1">
      <alignment horizontal="center" vertical="center" wrapText="1"/>
    </xf>
    <xf numFmtId="0" fontId="67" fillId="12" borderId="28" xfId="0" applyFont="1" applyFill="1" applyBorder="1" applyAlignment="1" applyProtection="1">
      <alignment horizontal="center" vertical="center"/>
      <protection locked="0"/>
    </xf>
    <xf numFmtId="0" fontId="67" fillId="12" borderId="3" xfId="0" applyFont="1" applyFill="1" applyBorder="1" applyAlignment="1" applyProtection="1">
      <alignment horizontal="center" vertical="center"/>
      <protection locked="0"/>
    </xf>
    <xf numFmtId="0" fontId="68" fillId="12" borderId="3" xfId="0" applyFont="1" applyFill="1" applyBorder="1" applyAlignment="1" applyProtection="1">
      <alignment horizontal="center" vertical="center"/>
      <protection locked="0"/>
    </xf>
    <xf numFmtId="0" fontId="66" fillId="2" borderId="2" xfId="0" applyFont="1" applyFill="1" applyBorder="1" applyAlignment="1">
      <alignment horizontal="center" vertical="center" wrapText="1"/>
    </xf>
    <xf numFmtId="0" fontId="66" fillId="2" borderId="4" xfId="0" applyFont="1" applyFill="1" applyBorder="1" applyAlignment="1">
      <alignment horizontal="center" vertical="center" wrapText="1"/>
    </xf>
    <xf numFmtId="0" fontId="66" fillId="2" borderId="3" xfId="0" applyFont="1" applyFill="1" applyBorder="1" applyAlignment="1">
      <alignment horizontal="center" vertical="center" wrapText="1"/>
    </xf>
  </cellXfs>
  <cellStyles count="9">
    <cellStyle name="Hipervínculo" xfId="3" builtinId="8"/>
    <cellStyle name="Millares [0]" xfId="5" builtinId="6"/>
    <cellStyle name="Millares [0] 2 2" xfId="4"/>
    <cellStyle name="Millares [0] 2 2 2" xfId="8"/>
    <cellStyle name="Normal" xfId="0" builtinId="0"/>
    <cellStyle name="Normal 2" xfId="2"/>
    <cellStyle name="Normal 2 2" xfId="7"/>
    <cellStyle name="Porcentaje" xfId="1" builtinId="5"/>
    <cellStyle name="Porcentaje 2" xfId="6"/>
  </cellStyles>
  <dxfs count="0"/>
  <tableStyles count="0" defaultTableStyle="TableStyleMedium2" defaultPivotStyle="PivotStyleLight16"/>
  <colors>
    <mruColors>
      <color rgb="FF8BCDFF"/>
      <color rgb="FF1809D9"/>
      <color rgb="FF1006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a:pPr>
            <a:r>
              <a:rPr lang="en-US" sz="1800" b="1"/>
              <a:t>ESTADO</a:t>
            </a:r>
            <a:r>
              <a:rPr lang="en-US" sz="1800" b="1" baseline="0"/>
              <a:t> DE CONTRATOS 1er. TRIMESTRE 2024</a:t>
            </a:r>
            <a:endParaRPr lang="en-US" sz="1800" b="1"/>
          </a:p>
        </c:rich>
      </c:tx>
      <c:layout>
        <c:manualLayout>
          <c:xMode val="edge"/>
          <c:yMode val="edge"/>
          <c:x val="0.33166442495257442"/>
          <c:y val="5.7971014492753624E-2"/>
        </c:manualLayout>
      </c:layout>
      <c:overlay val="0"/>
    </c:title>
    <c:autoTitleDeleted val="0"/>
    <c:pivotFmts>
      <c:pivotFmt>
        <c:idx val="0"/>
        <c:marker>
          <c:symbol val="none"/>
        </c:marker>
      </c:pivotFmt>
      <c:pivotFmt>
        <c:idx val="1"/>
        <c:marker>
          <c:symbol val="none"/>
        </c:marker>
      </c:pivotFmt>
      <c:pivotFmt>
        <c:idx val="2"/>
        <c:spPr>
          <a:solidFill>
            <a:schemeClr val="accent6">
              <a:lumMod val="75000"/>
            </a:schemeClr>
          </a:solidFill>
        </c:spPr>
        <c:marker>
          <c:symbol val="none"/>
        </c:marker>
        <c:dLbl>
          <c:idx val="0"/>
          <c:spPr/>
          <c:txPr>
            <a:bodyPr/>
            <a:lstStyle/>
            <a:p>
              <a:pPr>
                <a:defRPr b="1"/>
              </a:pPr>
              <a:endParaRPr lang="es-MX"/>
            </a:p>
          </c:txPr>
          <c:dLblPos val="outEnd"/>
          <c:showLegendKey val="0"/>
          <c:showVal val="1"/>
          <c:showCatName val="0"/>
          <c:showSerName val="0"/>
          <c:showPercent val="0"/>
          <c:showBubbleSize val="0"/>
          <c:separator> </c:separator>
          <c:extLst>
            <c:ext xmlns:c15="http://schemas.microsoft.com/office/drawing/2012/chart" uri="{CE6537A1-D6FC-4f65-9D91-7224C49458BB}"/>
          </c:extLst>
        </c:dLbl>
      </c:pivotFmt>
      <c:pivotFmt>
        <c:idx val="3"/>
        <c:spPr>
          <a:solidFill>
            <a:schemeClr val="accent6">
              <a:lumMod val="75000"/>
            </a:schemeClr>
          </a:solidFill>
          <a:ln>
            <a:solidFill>
              <a:schemeClr val="accent6">
                <a:lumMod val="75000"/>
              </a:schemeClr>
            </a:solidFill>
          </a:ln>
        </c:spPr>
      </c:pivotFmt>
      <c:pivotFmt>
        <c:idx val="4"/>
        <c:spPr>
          <a:solidFill>
            <a:schemeClr val="accent2">
              <a:lumMod val="75000"/>
            </a:schemeClr>
          </a:solidFill>
          <a:ln>
            <a:solidFill>
              <a:schemeClr val="accent2">
                <a:lumMod val="75000"/>
              </a:schemeClr>
            </a:solidFill>
          </a:ln>
        </c:spPr>
      </c:pivotFmt>
      <c:pivotFmt>
        <c:idx val="5"/>
        <c:spPr>
          <a:solidFill>
            <a:srgbClr val="0033CC"/>
          </a:solidFill>
          <a:ln>
            <a:solidFill>
              <a:srgbClr val="0033CC"/>
            </a:solidFill>
          </a:ln>
        </c:spPr>
      </c:pivotFmt>
      <c:pivotFmt>
        <c:idx val="6"/>
        <c:spPr>
          <a:solidFill>
            <a:schemeClr val="accent6">
              <a:lumMod val="75000"/>
            </a:schemeClr>
          </a:solidFill>
        </c:spPr>
        <c:marker>
          <c:symbol val="none"/>
        </c:marker>
        <c:dLbl>
          <c:idx val="0"/>
          <c:spPr/>
          <c:txPr>
            <a:bodyPr/>
            <a:lstStyle/>
            <a:p>
              <a:pPr>
                <a:defRPr b="1"/>
              </a:pPr>
              <a:endParaRPr lang="es-MX"/>
            </a:p>
          </c:txPr>
          <c:dLblPos val="outEnd"/>
          <c:showLegendKey val="0"/>
          <c:showVal val="1"/>
          <c:showCatName val="0"/>
          <c:showSerName val="0"/>
          <c:showPercent val="0"/>
          <c:showBubbleSize val="0"/>
          <c:separator> </c:separator>
          <c:extLst>
            <c:ext xmlns:c15="http://schemas.microsoft.com/office/drawing/2012/chart" uri="{CE6537A1-D6FC-4f65-9D91-7224C49458BB}"/>
          </c:extLst>
        </c:dLbl>
      </c:pivotFmt>
      <c:pivotFmt>
        <c:idx val="7"/>
        <c:spPr>
          <a:solidFill>
            <a:schemeClr val="accent6">
              <a:lumMod val="75000"/>
            </a:schemeClr>
          </a:solidFill>
          <a:ln>
            <a:solidFill>
              <a:schemeClr val="accent6">
                <a:lumMod val="75000"/>
              </a:schemeClr>
            </a:solidFill>
          </a:ln>
        </c:spPr>
      </c:pivotFmt>
      <c:pivotFmt>
        <c:idx val="8"/>
        <c:spPr>
          <a:solidFill>
            <a:schemeClr val="accent2">
              <a:lumMod val="75000"/>
            </a:schemeClr>
          </a:solidFill>
          <a:ln>
            <a:solidFill>
              <a:schemeClr val="accent2">
                <a:lumMod val="75000"/>
              </a:schemeClr>
            </a:solidFill>
          </a:ln>
        </c:spPr>
      </c:pivotFmt>
      <c:pivotFmt>
        <c:idx val="9"/>
        <c:spPr>
          <a:solidFill>
            <a:srgbClr val="0033CC"/>
          </a:solidFill>
          <a:ln>
            <a:solidFill>
              <a:srgbClr val="0033CC"/>
            </a:solidFill>
          </a:ln>
        </c:spPr>
      </c:pivotFmt>
      <c:pivotFmt>
        <c:idx val="10"/>
        <c:spPr>
          <a:solidFill>
            <a:schemeClr val="accent6">
              <a:lumMod val="75000"/>
            </a:schemeClr>
          </a:solidFill>
        </c:spPr>
        <c:marker>
          <c:symbol val="none"/>
        </c:marker>
        <c:dLbl>
          <c:idx val="0"/>
          <c:spPr/>
          <c:txPr>
            <a:bodyPr/>
            <a:lstStyle/>
            <a:p>
              <a:pPr>
                <a:defRPr sz="1400" b="1"/>
              </a:pPr>
              <a:endParaRPr lang="es-MX"/>
            </a:p>
          </c:txPr>
          <c:dLblPos val="outEnd"/>
          <c:showLegendKey val="0"/>
          <c:showVal val="1"/>
          <c:showCatName val="0"/>
          <c:showSerName val="0"/>
          <c:showPercent val="0"/>
          <c:showBubbleSize val="0"/>
          <c:separator> </c:separator>
          <c:extLst>
            <c:ext xmlns:c15="http://schemas.microsoft.com/office/drawing/2012/chart" uri="{CE6537A1-D6FC-4f65-9D91-7224C49458BB}"/>
          </c:extLst>
        </c:dLbl>
      </c:pivotFmt>
      <c:pivotFmt>
        <c:idx val="11"/>
        <c:spPr>
          <a:solidFill>
            <a:schemeClr val="accent6">
              <a:lumMod val="75000"/>
            </a:schemeClr>
          </a:solidFill>
          <a:ln>
            <a:solidFill>
              <a:schemeClr val="accent6">
                <a:lumMod val="75000"/>
              </a:schemeClr>
            </a:solidFill>
          </a:ln>
        </c:spPr>
      </c:pivotFmt>
      <c:pivotFmt>
        <c:idx val="12"/>
        <c:spPr>
          <a:solidFill>
            <a:schemeClr val="accent2">
              <a:lumMod val="75000"/>
            </a:schemeClr>
          </a:solidFill>
          <a:ln>
            <a:solidFill>
              <a:schemeClr val="accent2">
                <a:lumMod val="75000"/>
              </a:schemeClr>
            </a:solidFill>
          </a:ln>
        </c:spPr>
      </c:pivotFmt>
      <c:pivotFmt>
        <c:idx val="13"/>
        <c:spPr>
          <a:solidFill>
            <a:srgbClr val="0033CC"/>
          </a:solidFill>
          <a:ln>
            <a:solidFill>
              <a:srgbClr val="0033CC"/>
            </a:solidFill>
          </a:ln>
        </c:spPr>
      </c:pivotFmt>
    </c:pivotFmts>
    <c:plotArea>
      <c:layout>
        <c:manualLayout>
          <c:layoutTarget val="inner"/>
          <c:xMode val="edge"/>
          <c:yMode val="edge"/>
          <c:x val="0.16894329721405588"/>
          <c:y val="0.17049383930107501"/>
          <c:w val="0.6855484945561553"/>
          <c:h val="0.66088665295259341"/>
        </c:manualLayout>
      </c:layout>
      <c:barChart>
        <c:barDir val="col"/>
        <c:grouping val="clustered"/>
        <c:varyColors val="0"/>
        <c:ser>
          <c:idx val="0"/>
          <c:order val="0"/>
          <c:spPr>
            <a:solidFill>
              <a:srgbClr val="0033CC"/>
            </a:solidFill>
          </c:spPr>
          <c:invertIfNegative val="0"/>
          <c:dPt>
            <c:idx val="0"/>
            <c:invertIfNegative val="0"/>
            <c:bubble3D val="0"/>
            <c:spPr>
              <a:solidFill>
                <a:srgbClr val="0033CC"/>
              </a:solidFill>
              <a:ln>
                <a:solidFill>
                  <a:schemeClr val="accent6">
                    <a:lumMod val="75000"/>
                  </a:schemeClr>
                </a:solidFill>
              </a:ln>
            </c:spPr>
            <c:extLst>
              <c:ext xmlns:c16="http://schemas.microsoft.com/office/drawing/2014/chart" uri="{C3380CC4-5D6E-409C-BE32-E72D297353CC}">
                <c16:uniqueId val="{00000001-9228-49F8-961D-91AF37E5C17B}"/>
              </c:ext>
            </c:extLst>
          </c:dPt>
          <c:dPt>
            <c:idx val="1"/>
            <c:invertIfNegative val="0"/>
            <c:bubble3D val="0"/>
            <c:spPr>
              <a:solidFill>
                <a:srgbClr val="33CC33"/>
              </a:solidFill>
              <a:ln>
                <a:solidFill>
                  <a:schemeClr val="accent2">
                    <a:lumMod val="75000"/>
                  </a:schemeClr>
                </a:solidFill>
              </a:ln>
            </c:spPr>
            <c:extLst>
              <c:ext xmlns:c16="http://schemas.microsoft.com/office/drawing/2014/chart" uri="{C3380CC4-5D6E-409C-BE32-E72D297353CC}">
                <c16:uniqueId val="{00000003-9228-49F8-961D-91AF37E5C17B}"/>
              </c:ext>
            </c:extLst>
          </c:dPt>
          <c:dPt>
            <c:idx val="2"/>
            <c:invertIfNegative val="0"/>
            <c:bubble3D val="0"/>
            <c:spPr>
              <a:solidFill>
                <a:srgbClr val="FF6600"/>
              </a:solidFill>
              <a:ln>
                <a:solidFill>
                  <a:srgbClr val="0033CC"/>
                </a:solidFill>
              </a:ln>
            </c:spPr>
            <c:extLst>
              <c:ext xmlns:c16="http://schemas.microsoft.com/office/drawing/2014/chart" uri="{C3380CC4-5D6E-409C-BE32-E72D297353CC}">
                <c16:uniqueId val="{00000005-9228-49F8-961D-91AF37E5C17B}"/>
              </c:ext>
            </c:extLst>
          </c:dPt>
          <c:dLbls>
            <c:spPr>
              <a:noFill/>
              <a:ln>
                <a:noFill/>
              </a:ln>
              <a:effectLst/>
            </c:spPr>
            <c:txPr>
              <a:bodyPr/>
              <a:lstStyle/>
              <a:p>
                <a:pPr>
                  <a:defRPr sz="1400" b="1"/>
                </a:pPr>
                <a:endParaRPr lang="es-MX"/>
              </a:p>
            </c:txPr>
            <c:dLblPos val="outEnd"/>
            <c:showLegendKey val="0"/>
            <c:showVal val="1"/>
            <c:showCatName val="0"/>
            <c:showSerName val="0"/>
            <c:showPercent val="0"/>
            <c:showBubbleSize val="0"/>
            <c:separator> </c:separator>
            <c:showLeaderLines val="0"/>
            <c:extLst>
              <c:ext xmlns:c15="http://schemas.microsoft.com/office/drawing/2012/chart" uri="{CE6537A1-D6FC-4f65-9D91-7224C49458BB}">
                <c15:layout/>
                <c15:showLeaderLines val="0"/>
              </c:ext>
            </c:extLst>
          </c:dLbls>
          <c:cat>
            <c:strRef>
              <c:f>'[1]MATRIZ RCC_23'!$G$100:$G$104</c:f>
              <c:strCache>
                <c:ptCount val="5"/>
                <c:pt idx="0">
                  <c:v>Estado (Ejecución - Finiquitado)</c:v>
                </c:pt>
                <c:pt idx="1">
                  <c:v>Ejecución</c:v>
                </c:pt>
                <c:pt idx="2">
                  <c:v>Ejecución</c:v>
                </c:pt>
                <c:pt idx="3">
                  <c:v>Ejecución</c:v>
                </c:pt>
                <c:pt idx="4">
                  <c:v>Ejecución</c:v>
                </c:pt>
              </c:strCache>
            </c:strRef>
          </c:cat>
          <c:val>
            <c:numRef>
              <c:f>'[1]MATRIZ RCC_23'!$G$105</c:f>
              <c:numCache>
                <c:formatCode>General</c:formatCode>
                <c:ptCount val="1"/>
                <c:pt idx="0">
                  <c:v>4</c:v>
                </c:pt>
              </c:numCache>
            </c:numRef>
          </c:val>
          <c:extLst>
            <c:ext xmlns:c16="http://schemas.microsoft.com/office/drawing/2014/chart" uri="{C3380CC4-5D6E-409C-BE32-E72D297353CC}">
              <c16:uniqueId val="{00000006-9228-49F8-961D-91AF37E5C17B}"/>
            </c:ext>
          </c:extLst>
        </c:ser>
        <c:dLbls>
          <c:showLegendKey val="0"/>
          <c:showVal val="0"/>
          <c:showCatName val="0"/>
          <c:showSerName val="0"/>
          <c:showPercent val="0"/>
          <c:showBubbleSize val="0"/>
        </c:dLbls>
        <c:gapWidth val="141"/>
        <c:axId val="1100185936"/>
        <c:axId val="1100187568"/>
      </c:barChart>
      <c:catAx>
        <c:axId val="1100185936"/>
        <c:scaling>
          <c:orientation val="minMax"/>
        </c:scaling>
        <c:delete val="0"/>
        <c:axPos val="b"/>
        <c:title>
          <c:tx>
            <c:rich>
              <a:bodyPr/>
              <a:lstStyle/>
              <a:p>
                <a:pPr>
                  <a:defRPr sz="1400"/>
                </a:pPr>
                <a:r>
                  <a:rPr lang="es-ES" sz="1400"/>
                  <a:t>ESTADO DE CONTRATOS</a:t>
                </a:r>
              </a:p>
            </c:rich>
          </c:tx>
          <c:layout>
            <c:manualLayout>
              <c:xMode val="edge"/>
              <c:yMode val="edge"/>
              <c:x val="0.44168441949766907"/>
              <c:y val="0.92113157594431128"/>
            </c:manualLayout>
          </c:layout>
          <c:overlay val="0"/>
        </c:title>
        <c:numFmt formatCode="General" sourceLinked="0"/>
        <c:majorTickMark val="out"/>
        <c:minorTickMark val="none"/>
        <c:tickLblPos val="nextTo"/>
        <c:txPr>
          <a:bodyPr/>
          <a:lstStyle/>
          <a:p>
            <a:pPr>
              <a:defRPr sz="1400" b="1"/>
            </a:pPr>
            <a:endParaRPr lang="es-MX"/>
          </a:p>
        </c:txPr>
        <c:crossAx val="1100187568"/>
        <c:crosses val="autoZero"/>
        <c:auto val="1"/>
        <c:lblAlgn val="ctr"/>
        <c:lblOffset val="100"/>
        <c:noMultiLvlLbl val="0"/>
      </c:catAx>
      <c:valAx>
        <c:axId val="1100187568"/>
        <c:scaling>
          <c:orientation val="minMax"/>
        </c:scaling>
        <c:delete val="0"/>
        <c:axPos val="l"/>
        <c:majorGridlines/>
        <c:title>
          <c:tx>
            <c:rich>
              <a:bodyPr rot="-5400000" vert="horz"/>
              <a:lstStyle/>
              <a:p>
                <a:pPr>
                  <a:defRPr sz="1400"/>
                </a:pPr>
                <a:r>
                  <a:rPr lang="es-ES" sz="1400"/>
                  <a:t>CANTIDAD</a:t>
                </a:r>
                <a:r>
                  <a:rPr lang="es-ES" sz="1400" baseline="0"/>
                  <a:t> DE CONTRATOS</a:t>
                </a:r>
                <a:endParaRPr lang="es-ES" sz="1400"/>
              </a:p>
            </c:rich>
          </c:tx>
          <c:layout>
            <c:manualLayout>
              <c:xMode val="edge"/>
              <c:yMode val="edge"/>
              <c:x val="7.6314297071956499E-2"/>
              <c:y val="0.27843478469613864"/>
            </c:manualLayout>
          </c:layout>
          <c:overlay val="0"/>
        </c:title>
        <c:numFmt formatCode="General" sourceLinked="1"/>
        <c:majorTickMark val="out"/>
        <c:minorTickMark val="none"/>
        <c:tickLblPos val="nextTo"/>
        <c:txPr>
          <a:bodyPr/>
          <a:lstStyle/>
          <a:p>
            <a:pPr>
              <a:defRPr sz="1400"/>
            </a:pPr>
            <a:endParaRPr lang="es-MX"/>
          </a:p>
        </c:txPr>
        <c:crossAx val="1100185936"/>
        <c:crosses val="autoZero"/>
        <c:crossBetween val="between"/>
      </c:valAx>
      <c:spPr>
        <a:ln>
          <a:noFill/>
        </a:ln>
      </c:spPr>
    </c:plotArea>
    <c:plotVisOnly val="1"/>
    <c:dispBlanksAs val="gap"/>
    <c:showDLblsOverMax val="0"/>
  </c:chart>
  <c:spPr>
    <a:solidFill>
      <a:srgbClr val="5B9BD5">
        <a:lumMod val="40000"/>
        <a:lumOff val="60000"/>
      </a:srgbClr>
    </a:solidFill>
    <a:ln>
      <a:solidFill>
        <a:schemeClr val="accent1"/>
      </a:solidFill>
    </a:ln>
  </c:spPr>
  <c:printSettings>
    <c:headerFooter/>
    <c:pageMargins b="0.75" l="0.7" r="0.7" t="0.75" header="0.3" footer="0.3"/>
    <c:pageSetup/>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s-ES" sz="1600"/>
              <a:t>EJECUCION FINANCIERA</a:t>
            </a:r>
          </a:p>
          <a:p>
            <a:pPr>
              <a:defRPr sz="1600"/>
            </a:pPr>
            <a:r>
              <a:rPr lang="es-ES" sz="1600"/>
              <a:t>1er. </a:t>
            </a:r>
            <a:r>
              <a:rPr lang="es-ES" sz="1600" baseline="0"/>
              <a:t>TRIMESTRE 2024</a:t>
            </a:r>
            <a:endParaRPr lang="es-ES" sz="1600"/>
          </a:p>
        </c:rich>
      </c:tx>
      <c:layout/>
      <c:overlay val="0"/>
    </c:title>
    <c:autoTitleDeleted val="0"/>
    <c:view3D>
      <c:rotX val="30"/>
      <c:rotY val="165"/>
      <c:rAngAx val="0"/>
    </c:view3D>
    <c:floor>
      <c:thickness val="0"/>
    </c:floor>
    <c:sideWall>
      <c:thickness val="0"/>
    </c:sideWall>
    <c:backWall>
      <c:thickness val="0"/>
    </c:backWall>
    <c:plotArea>
      <c:layout>
        <c:manualLayout>
          <c:layoutTarget val="inner"/>
          <c:xMode val="edge"/>
          <c:yMode val="edge"/>
          <c:x val="0.21482542730939119"/>
          <c:y val="0.12476735940892222"/>
          <c:w val="0.51290250304077845"/>
          <c:h val="0.76155499334687293"/>
        </c:manualLayout>
      </c:layout>
      <c:pie3DChart>
        <c:varyColors val="1"/>
        <c:ser>
          <c:idx val="0"/>
          <c:order val="0"/>
          <c:dPt>
            <c:idx val="0"/>
            <c:bubble3D val="0"/>
            <c:spPr>
              <a:solidFill>
                <a:srgbClr val="0033CC"/>
              </a:solidFill>
            </c:spPr>
            <c:extLst>
              <c:ext xmlns:c16="http://schemas.microsoft.com/office/drawing/2014/chart" uri="{C3380CC4-5D6E-409C-BE32-E72D297353CC}">
                <c16:uniqueId val="{00000001-63F9-477F-BF2F-CAE49264326B}"/>
              </c:ext>
            </c:extLst>
          </c:dPt>
          <c:dPt>
            <c:idx val="1"/>
            <c:bubble3D val="0"/>
            <c:spPr>
              <a:solidFill>
                <a:srgbClr val="FFFF00"/>
              </a:solidFill>
            </c:spPr>
            <c:extLst>
              <c:ext xmlns:c16="http://schemas.microsoft.com/office/drawing/2014/chart" uri="{C3380CC4-5D6E-409C-BE32-E72D297353CC}">
                <c16:uniqueId val="{00000003-63F9-477F-BF2F-CAE49264326B}"/>
              </c:ext>
            </c:extLst>
          </c:dPt>
          <c:dPt>
            <c:idx val="2"/>
            <c:bubble3D val="0"/>
            <c:spPr>
              <a:solidFill>
                <a:srgbClr val="3399FF"/>
              </a:solidFill>
            </c:spPr>
            <c:extLst>
              <c:ext xmlns:c16="http://schemas.microsoft.com/office/drawing/2014/chart" uri="{C3380CC4-5D6E-409C-BE32-E72D297353CC}">
                <c16:uniqueId val="{00000005-63F9-477F-BF2F-CAE49264326B}"/>
              </c:ext>
            </c:extLst>
          </c:dPt>
          <c:dPt>
            <c:idx val="3"/>
            <c:bubble3D val="0"/>
            <c:spPr>
              <a:solidFill>
                <a:srgbClr val="33CC33"/>
              </a:solidFill>
            </c:spPr>
            <c:extLst>
              <c:ext xmlns:c16="http://schemas.microsoft.com/office/drawing/2014/chart" uri="{C3380CC4-5D6E-409C-BE32-E72D297353CC}">
                <c16:uniqueId val="{00000007-63F9-477F-BF2F-CAE49264326B}"/>
              </c:ext>
            </c:extLst>
          </c:dPt>
          <c:dPt>
            <c:idx val="4"/>
            <c:bubble3D val="0"/>
            <c:spPr>
              <a:solidFill>
                <a:srgbClr val="FF6600"/>
              </a:solidFill>
            </c:spPr>
            <c:extLst>
              <c:ext xmlns:c16="http://schemas.microsoft.com/office/drawing/2014/chart" uri="{C3380CC4-5D6E-409C-BE32-E72D297353CC}">
                <c16:uniqueId val="{00000009-63F9-477F-BF2F-CAE49264326B}"/>
              </c:ext>
            </c:extLst>
          </c:dPt>
          <c:dPt>
            <c:idx val="5"/>
            <c:bubble3D val="0"/>
            <c:spPr>
              <a:solidFill>
                <a:srgbClr val="FF33CC"/>
              </a:solidFill>
            </c:spPr>
            <c:extLst>
              <c:ext xmlns:c16="http://schemas.microsoft.com/office/drawing/2014/chart" uri="{C3380CC4-5D6E-409C-BE32-E72D297353CC}">
                <c16:uniqueId val="{0000000B-63F9-477F-BF2F-CAE49264326B}"/>
              </c:ext>
            </c:extLst>
          </c:dPt>
          <c:dLbls>
            <c:dLbl>
              <c:idx val="0"/>
              <c:layout>
                <c:manualLayout>
                  <c:x val="-6.1397349721528709E-2"/>
                  <c:y val="4.6435762308284896E-2"/>
                </c:manualLayout>
              </c:layout>
              <c:tx>
                <c:rich>
                  <a:bodyPr/>
                  <a:lstStyle/>
                  <a:p>
                    <a:r>
                      <a:rPr lang="en-US" sz="1000" b="1"/>
                      <a:t>100 - SERVICIOS PERSONALES
53%</a:t>
                    </a:r>
                    <a:endParaRPr lang="en-US"/>
                  </a:p>
                </c:rich>
              </c:tx>
              <c:dLblPos val="bestFit"/>
              <c:showLegendKey val="0"/>
              <c:showVal val="0"/>
              <c:showCatName val="1"/>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1-63F9-477F-BF2F-CAE49264326B}"/>
                </c:ext>
              </c:extLst>
            </c:dLbl>
            <c:dLbl>
              <c:idx val="1"/>
              <c:layout>
                <c:manualLayout>
                  <c:x val="0.23689666633036832"/>
                  <c:y val="2.0350795347165527E-3"/>
                </c:manualLayout>
              </c:layout>
              <c:tx>
                <c:rich>
                  <a:bodyPr/>
                  <a:lstStyle/>
                  <a:p>
                    <a:r>
                      <a:rPr lang="en-US" sz="1000" b="1"/>
                      <a:t>200 - SERVICIOS NO PERSONALES
24%</a:t>
                    </a:r>
                    <a:endParaRPr lang="en-US"/>
                  </a:p>
                </c:rich>
              </c:tx>
              <c:dLblPos val="bestFit"/>
              <c:showLegendKey val="0"/>
              <c:showVal val="0"/>
              <c:showCatName val="1"/>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3-63F9-477F-BF2F-CAE49264326B}"/>
                </c:ext>
              </c:extLst>
            </c:dLbl>
            <c:dLbl>
              <c:idx val="2"/>
              <c:layout>
                <c:manualLayout>
                  <c:x val="-1.0491683763359955E-2"/>
                  <c:y val="-7.111613022864513E-2"/>
                </c:manualLayout>
              </c:layout>
              <c:tx>
                <c:rich>
                  <a:bodyPr/>
                  <a:lstStyle/>
                  <a:p>
                    <a:r>
                      <a:rPr lang="en-US" sz="1000" b="1"/>
                      <a:t>300 - BIENES DE CONSUMO E INSUMOS
4%</a:t>
                    </a:r>
                    <a:endParaRPr lang="en-US"/>
                  </a:p>
                </c:rich>
              </c:tx>
              <c:dLblPos val="bestFit"/>
              <c:showLegendKey val="0"/>
              <c:showVal val="0"/>
              <c:showCatName val="1"/>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5-63F9-477F-BF2F-CAE49264326B}"/>
                </c:ext>
              </c:extLst>
            </c:dLbl>
            <c:dLbl>
              <c:idx val="3"/>
              <c:layout>
                <c:manualLayout>
                  <c:x val="5.1330900710581912E-2"/>
                  <c:y val="3.8971128930597378E-2"/>
                </c:manualLayout>
              </c:layout>
              <c:tx>
                <c:rich>
                  <a:bodyPr/>
                  <a:lstStyle/>
                  <a:p>
                    <a:r>
                      <a:rPr lang="en-US" sz="1000" b="1"/>
                      <a:t>500 - INVERSION FISICA
10%</a:t>
                    </a:r>
                    <a:endParaRPr lang="en-US"/>
                  </a:p>
                </c:rich>
              </c:tx>
              <c:dLblPos val="bestFit"/>
              <c:showLegendKey val="0"/>
              <c:showVal val="0"/>
              <c:showCatName val="1"/>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7-63F9-477F-BF2F-CAE49264326B}"/>
                </c:ext>
              </c:extLst>
            </c:dLbl>
            <c:dLbl>
              <c:idx val="4"/>
              <c:layout>
                <c:manualLayout>
                  <c:x val="0.13987395134706732"/>
                  <c:y val="0.12575255207196193"/>
                </c:manualLayout>
              </c:layout>
              <c:tx>
                <c:rich>
                  <a:bodyPr/>
                  <a:lstStyle/>
                  <a:p>
                    <a:r>
                      <a:rPr lang="en-US" sz="1000" b="1"/>
                      <a:t>800 - TRANSFERENCIAS
9%</a:t>
                    </a:r>
                    <a:endParaRPr lang="en-US"/>
                  </a:p>
                </c:rich>
              </c:tx>
              <c:dLblPos val="bestFit"/>
              <c:showLegendKey val="0"/>
              <c:showVal val="0"/>
              <c:showCatName val="1"/>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9-63F9-477F-BF2F-CAE49264326B}"/>
                </c:ext>
              </c:extLst>
            </c:dLbl>
            <c:dLbl>
              <c:idx val="5"/>
              <c:layout>
                <c:manualLayout>
                  <c:x val="0.11952451078899166"/>
                  <c:y val="0.16511148795364908"/>
                </c:manualLayout>
              </c:layout>
              <c:tx>
                <c:rich>
                  <a:bodyPr/>
                  <a:lstStyle/>
                  <a:p>
                    <a:r>
                      <a:rPr lang="en-US" sz="1000" b="1"/>
                      <a:t>900 - OTROS GASTOS   
0%</a:t>
                    </a:r>
                    <a:endParaRPr lang="en-US"/>
                  </a:p>
                </c:rich>
              </c:tx>
              <c:dLblPos val="bestFit"/>
              <c:showLegendKey val="0"/>
              <c:showVal val="0"/>
              <c:showCatName val="1"/>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B-63F9-477F-BF2F-CAE49264326B}"/>
                </c:ext>
              </c:extLst>
            </c:dLbl>
            <c:spPr>
              <a:pattFill prst="pct75">
                <a:fgClr>
                  <a:schemeClr val="tx1">
                    <a:lumMod val="75000"/>
                    <a:lumOff val="25000"/>
                  </a:schemeClr>
                </a:fgClr>
                <a:bgClr>
                  <a:schemeClr val="tx1">
                    <a:lumMod val="65000"/>
                    <a:lumOff val="35000"/>
                  </a:schemeClr>
                </a:bgClr>
              </a:pattFill>
            </c:spPr>
            <c:txPr>
              <a:bodyPr/>
              <a:lstStyle/>
              <a:p>
                <a:pPr>
                  <a:defRPr sz="1000" b="1">
                    <a:solidFill>
                      <a:schemeClr val="bg1"/>
                    </a:solidFill>
                  </a:defRPr>
                </a:pPr>
                <a:endParaRPr lang="es-MX"/>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15:layout/>
              </c:ext>
            </c:extLst>
          </c:dLbls>
          <c:cat>
            <c:strRef>
              <c:f>('[2]MATRIZ RCC_23'!$C$119,'[2]MATRIZ RCC_23'!$C$125,'[2]MATRIZ RCC_23'!$C$134,'[2]MATRIZ RCC_23'!$C$142,'[2]MATRIZ RCC_23'!$C$143,'[2]MATRIZ RCC_23'!$C$151,'[2]MATRIZ RCC_23'!$C$155)</c:f>
              <c:strCache>
                <c:ptCount val="7"/>
                <c:pt idx="0">
                  <c:v>SERVICIOS PERSONALES</c:v>
                </c:pt>
                <c:pt idx="1">
                  <c:v>SERVICIOS NO PERSONALES</c:v>
                </c:pt>
                <c:pt idx="2">
                  <c:v>BIENES DE CONSUMO E INSUMOS</c:v>
                </c:pt>
                <c:pt idx="3">
                  <c:v>BIENES DE CAMBIO</c:v>
                </c:pt>
                <c:pt idx="4">
                  <c:v>INVERSION FISICA</c:v>
                </c:pt>
                <c:pt idx="5">
                  <c:v>TRANSFERENCIAS</c:v>
                </c:pt>
                <c:pt idx="6">
                  <c:v>OTROS GASTOS   </c:v>
                </c:pt>
              </c:strCache>
            </c:strRef>
          </c:cat>
          <c:val>
            <c:numRef>
              <c:f>('[2]MATRIZ RCC_23'!$F$119,'[2]MATRIZ RCC_23'!$F$125,'[2]MATRIZ RCC_23'!$F$134,'[2]MATRIZ RCC_23'!$F$142,'[2]MATRIZ RCC_23'!$F$143,'[2]MATRIZ RCC_23'!$F$151,'[2]MATRIZ RCC_23'!$F$155)</c:f>
              <c:numCache>
                <c:formatCode>General</c:formatCode>
                <c:ptCount val="7"/>
                <c:pt idx="0">
                  <c:v>37124097249</c:v>
                </c:pt>
                <c:pt idx="1">
                  <c:v>4887696661</c:v>
                </c:pt>
                <c:pt idx="2">
                  <c:v>770556295</c:v>
                </c:pt>
                <c:pt idx="3">
                  <c:v>0</c:v>
                </c:pt>
                <c:pt idx="4">
                  <c:v>1322667770</c:v>
                </c:pt>
                <c:pt idx="5">
                  <c:v>7103139711</c:v>
                </c:pt>
                <c:pt idx="6">
                  <c:v>13359127949</c:v>
                </c:pt>
              </c:numCache>
            </c:numRef>
          </c:val>
          <c:extLst>
            <c:ext xmlns:c16="http://schemas.microsoft.com/office/drawing/2014/chart" uri="{C3380CC4-5D6E-409C-BE32-E72D297353CC}">
              <c16:uniqueId val="{0000000C-63F9-477F-BF2F-CAE49264326B}"/>
            </c:ext>
          </c:extLst>
        </c:ser>
        <c:dLbls>
          <c:showLegendKey val="0"/>
          <c:showVal val="0"/>
          <c:showCatName val="0"/>
          <c:showSerName val="0"/>
          <c:showPercent val="0"/>
          <c:showBubbleSize val="0"/>
          <c:showLeaderLines val="1"/>
        </c:dLbls>
      </c:pie3DChart>
    </c:plotArea>
    <c:plotVisOnly val="1"/>
    <c:dispBlanksAs val="gap"/>
    <c:showDLblsOverMax val="0"/>
  </c:chart>
  <c:spPr>
    <a:solidFill>
      <a:schemeClr val="accent1">
        <a:lumMod val="40000"/>
        <a:lumOff val="60000"/>
      </a:schemeClr>
    </a:solidFill>
    <a:ln>
      <a:solidFill>
        <a:schemeClr val="bg1">
          <a:lumMod val="85000"/>
        </a:schemeClr>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ES" sz="1600"/>
              <a:t> EJECUCION</a:t>
            </a:r>
          </a:p>
          <a:p>
            <a:pPr>
              <a:defRPr/>
            </a:pPr>
            <a:r>
              <a:rPr lang="es-ES" sz="1600" baseline="0"/>
              <a:t> 1er. TRIMESTRE 2024</a:t>
            </a:r>
            <a:endParaRPr lang="es-ES" sz="1600"/>
          </a:p>
        </c:rich>
      </c:tx>
      <c:layout>
        <c:manualLayout>
          <c:xMode val="edge"/>
          <c:yMode val="edge"/>
          <c:x val="0.33980559326635895"/>
          <c:y val="2.2605367809202814E-2"/>
        </c:manualLayout>
      </c:layout>
      <c:overlay val="0"/>
    </c:title>
    <c:autoTitleDeleted val="0"/>
    <c:plotArea>
      <c:layout>
        <c:manualLayout>
          <c:layoutTarget val="inner"/>
          <c:xMode val="edge"/>
          <c:yMode val="edge"/>
          <c:x val="0.19192659094457937"/>
          <c:y val="0.18132903852632851"/>
          <c:w val="0.63922271227432015"/>
          <c:h val="0.51564948962587343"/>
        </c:manualLayout>
      </c:layout>
      <c:barChart>
        <c:barDir val="col"/>
        <c:grouping val="clustered"/>
        <c:varyColors val="0"/>
        <c:ser>
          <c:idx val="0"/>
          <c:order val="0"/>
          <c:tx>
            <c:v>1º TRIMESTRE</c:v>
          </c:tx>
          <c:spPr>
            <a:solidFill>
              <a:srgbClr val="0033CC"/>
            </a:solidFill>
          </c:spPr>
          <c:invertIfNegative val="0"/>
          <c:cat>
            <c:strRef>
              <c:f>('[2]MATRIZ RCC_23'!$C$119,'[2]MATRIZ RCC_23'!$C$125,'[2]MATRIZ RCC_23'!$C$134,'[2]MATRIZ RCC_23'!$C$143,'[2]MATRIZ RCC_23'!$C$151,'[2]MATRIZ RCC_23'!$C$155)</c:f>
              <c:strCache>
                <c:ptCount val="6"/>
                <c:pt idx="0">
                  <c:v>SERVICIOS PERSONALES</c:v>
                </c:pt>
                <c:pt idx="1">
                  <c:v>SERVICIOS NO PERSONALES</c:v>
                </c:pt>
                <c:pt idx="2">
                  <c:v>BIENES DE CONSUMO E INSUMOS</c:v>
                </c:pt>
                <c:pt idx="3">
                  <c:v>INVERSION FISICA</c:v>
                </c:pt>
                <c:pt idx="4">
                  <c:v>TRANSFERENCIAS</c:v>
                </c:pt>
                <c:pt idx="5">
                  <c:v>OTROS GASTOS   </c:v>
                </c:pt>
              </c:strCache>
            </c:strRef>
          </c:cat>
          <c:val>
            <c:numRef>
              <c:f>('[2]MATRIZ RCC_23'!$E$119,'[2]MATRIZ RCC_23'!$E$125,'[2]MATRIZ RCC_23'!$E$134,'[2]MATRIZ RCC_23'!$E$143,'[2]MATRIZ RCC_23'!$E$151,'[2]MATRIZ RCC_23'!$E$155)</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2FC8-4FE9-A364-7960476DCE8E}"/>
            </c:ext>
          </c:extLst>
        </c:ser>
        <c:ser>
          <c:idx val="1"/>
          <c:order val="1"/>
          <c:tx>
            <c:v>2º TRIMESTRE</c:v>
          </c:tx>
          <c:spPr>
            <a:solidFill>
              <a:srgbClr val="33CC33"/>
            </a:solidFill>
          </c:spPr>
          <c:invertIfNegative val="0"/>
          <c:cat>
            <c:strRef>
              <c:f>('[2]MATRIZ RCC_23'!$C$119,'[2]MATRIZ RCC_23'!$C$125,'[2]MATRIZ RCC_23'!$C$134,'[2]MATRIZ RCC_23'!$C$143,'[2]MATRIZ RCC_23'!$C$151,'[2]MATRIZ RCC_23'!$C$155)</c:f>
              <c:strCache>
                <c:ptCount val="6"/>
                <c:pt idx="0">
                  <c:v>SERVICIOS PERSONALES</c:v>
                </c:pt>
                <c:pt idx="1">
                  <c:v>SERVICIOS NO PERSONALES</c:v>
                </c:pt>
                <c:pt idx="2">
                  <c:v>BIENES DE CONSUMO E INSUMOS</c:v>
                </c:pt>
                <c:pt idx="3">
                  <c:v>INVERSION FISICA</c:v>
                </c:pt>
                <c:pt idx="4">
                  <c:v>TRANSFERENCIAS</c:v>
                </c:pt>
                <c:pt idx="5">
                  <c:v>OTROS GASTOS   </c:v>
                </c:pt>
              </c:strCache>
            </c:strRef>
          </c:cat>
          <c:val>
            <c:numRef>
              <c:f>('[2]MATRIZ RCC_23'!$F$119,'[2]MATRIZ RCC_23'!$F$125,'[2]MATRIZ RCC_23'!$F$134,'[2]MATRIZ RCC_23'!$F$143,'[2]MATRIZ RCC_23'!$F$151,'[2]MATRIZ RCC_23'!$F$155)</c:f>
              <c:numCache>
                <c:formatCode>General</c:formatCode>
                <c:ptCount val="6"/>
                <c:pt idx="0">
                  <c:v>37124097249</c:v>
                </c:pt>
                <c:pt idx="1">
                  <c:v>4887696661</c:v>
                </c:pt>
                <c:pt idx="2">
                  <c:v>770556295</c:v>
                </c:pt>
                <c:pt idx="3">
                  <c:v>1322667770</c:v>
                </c:pt>
                <c:pt idx="4">
                  <c:v>7103139711</c:v>
                </c:pt>
                <c:pt idx="5">
                  <c:v>13359127949</c:v>
                </c:pt>
              </c:numCache>
            </c:numRef>
          </c:val>
          <c:extLst>
            <c:ext xmlns:c16="http://schemas.microsoft.com/office/drawing/2014/chart" uri="{C3380CC4-5D6E-409C-BE32-E72D297353CC}">
              <c16:uniqueId val="{00000001-2FC8-4FE9-A364-7960476DCE8E}"/>
            </c:ext>
          </c:extLst>
        </c:ser>
        <c:dLbls>
          <c:showLegendKey val="0"/>
          <c:showVal val="0"/>
          <c:showCatName val="0"/>
          <c:showSerName val="0"/>
          <c:showPercent val="0"/>
          <c:showBubbleSize val="0"/>
        </c:dLbls>
        <c:gapWidth val="150"/>
        <c:axId val="1466382064"/>
        <c:axId val="1466384240"/>
      </c:barChart>
      <c:catAx>
        <c:axId val="1466382064"/>
        <c:scaling>
          <c:orientation val="minMax"/>
        </c:scaling>
        <c:delete val="0"/>
        <c:axPos val="b"/>
        <c:numFmt formatCode="General" sourceLinked="0"/>
        <c:majorTickMark val="out"/>
        <c:minorTickMark val="none"/>
        <c:tickLblPos val="nextTo"/>
        <c:txPr>
          <a:bodyPr/>
          <a:lstStyle/>
          <a:p>
            <a:pPr>
              <a:defRPr sz="1000" b="1"/>
            </a:pPr>
            <a:endParaRPr lang="es-MX"/>
          </a:p>
        </c:txPr>
        <c:crossAx val="1466384240"/>
        <c:crosses val="autoZero"/>
        <c:auto val="1"/>
        <c:lblAlgn val="ctr"/>
        <c:lblOffset val="100"/>
        <c:noMultiLvlLbl val="0"/>
      </c:catAx>
      <c:valAx>
        <c:axId val="1466384240"/>
        <c:scaling>
          <c:orientation val="minMax"/>
        </c:scaling>
        <c:delete val="0"/>
        <c:axPos val="l"/>
        <c:majorGridlines/>
        <c:numFmt formatCode="General" sourceLinked="1"/>
        <c:majorTickMark val="out"/>
        <c:minorTickMark val="none"/>
        <c:tickLblPos val="nextTo"/>
        <c:txPr>
          <a:bodyPr/>
          <a:lstStyle/>
          <a:p>
            <a:pPr>
              <a:defRPr sz="1000" b="1"/>
            </a:pPr>
            <a:endParaRPr lang="es-MX"/>
          </a:p>
        </c:txPr>
        <c:crossAx val="1466382064"/>
        <c:crosses val="autoZero"/>
        <c:crossBetween val="between"/>
      </c:valAx>
    </c:plotArea>
    <c:legend>
      <c:legendPos val="r"/>
      <c:legendEntry>
        <c:idx val="1"/>
        <c:delete val="1"/>
      </c:legendEntry>
      <c:layout>
        <c:manualLayout>
          <c:xMode val="edge"/>
          <c:yMode val="edge"/>
          <c:x val="0.83143338707591319"/>
          <c:y val="0.40662946723018661"/>
          <c:w val="0.16856661292408678"/>
          <c:h val="0.12116614146842668"/>
        </c:manualLayout>
      </c:layout>
      <c:overlay val="0"/>
      <c:txPr>
        <a:bodyPr/>
        <a:lstStyle/>
        <a:p>
          <a:pPr>
            <a:defRPr sz="1000" b="1"/>
          </a:pPr>
          <a:endParaRPr lang="es-MX"/>
        </a:p>
      </c:txPr>
    </c:legend>
    <c:plotVisOnly val="1"/>
    <c:dispBlanksAs val="gap"/>
    <c:showDLblsOverMax val="0"/>
  </c:chart>
  <c:spPr>
    <a:solidFill>
      <a:schemeClr val="accent1">
        <a:lumMod val="40000"/>
        <a:lumOff val="60000"/>
      </a:schemeClr>
    </a:solidFill>
    <a:ln>
      <a:solidFill>
        <a:schemeClr val="accent1">
          <a:lumMod val="40000"/>
          <a:lumOff val="60000"/>
        </a:schemeClr>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chart" Target="../charts/chart1.xml"/><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chart" Target="../charts/chart3.xml"/><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58815</xdr:colOff>
      <xdr:row>0</xdr:row>
      <xdr:rowOff>50419</xdr:rowOff>
    </xdr:from>
    <xdr:to>
      <xdr:col>1</xdr:col>
      <xdr:colOff>847736</xdr:colOff>
      <xdr:row>3</xdr:row>
      <xdr:rowOff>169334</xdr:rowOff>
    </xdr:to>
    <xdr:pic>
      <xdr:nvPicPr>
        <xdr:cNvPr id="2" name="Imagen 9"/>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815" y="50419"/>
          <a:ext cx="2299314" cy="6904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1074210</xdr:colOff>
      <xdr:row>0</xdr:row>
      <xdr:rowOff>71968</xdr:rowOff>
    </xdr:from>
    <xdr:to>
      <xdr:col>6</xdr:col>
      <xdr:colOff>1798110</xdr:colOff>
      <xdr:row>3</xdr:row>
      <xdr:rowOff>167217</xdr:rowOff>
    </xdr:to>
    <xdr:pic>
      <xdr:nvPicPr>
        <xdr:cNvPr id="27" name="Imagen 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69793" y="71968"/>
          <a:ext cx="4248150" cy="6667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1043459</xdr:colOff>
      <xdr:row>305</xdr:row>
      <xdr:rowOff>32465</xdr:rowOff>
    </xdr:from>
    <xdr:to>
      <xdr:col>4</xdr:col>
      <xdr:colOff>668361</xdr:colOff>
      <xdr:row>305</xdr:row>
      <xdr:rowOff>4247556</xdr:rowOff>
    </xdr:to>
    <xdr:pic>
      <xdr:nvPicPr>
        <xdr:cNvPr id="12" name="Imagen 11"/>
        <xdr:cNvPicPr>
          <a:picLocks noChangeAspect="1"/>
        </xdr:cNvPicPr>
      </xdr:nvPicPr>
      <xdr:blipFill>
        <a:blip xmlns:r="http://schemas.openxmlformats.org/officeDocument/2006/relationships" r:embed="rId3"/>
        <a:stretch>
          <a:fillRect/>
        </a:stretch>
      </xdr:blipFill>
      <xdr:spPr>
        <a:xfrm>
          <a:off x="4491241" y="235098733"/>
          <a:ext cx="3166592" cy="4215091"/>
        </a:xfrm>
        <a:prstGeom prst="rect">
          <a:avLst/>
        </a:prstGeom>
      </xdr:spPr>
    </xdr:pic>
    <xdr:clientData/>
  </xdr:twoCellAnchor>
  <xdr:twoCellAnchor editAs="oneCell">
    <xdr:from>
      <xdr:col>1</xdr:col>
      <xdr:colOff>1849933</xdr:colOff>
      <xdr:row>290</xdr:row>
      <xdr:rowOff>53659</xdr:rowOff>
    </xdr:from>
    <xdr:to>
      <xdr:col>4</xdr:col>
      <xdr:colOff>1236187</xdr:colOff>
      <xdr:row>290</xdr:row>
      <xdr:rowOff>1725082</xdr:rowOff>
    </xdr:to>
    <xdr:pic>
      <xdr:nvPicPr>
        <xdr:cNvPr id="28" name="Imagen 27"/>
        <xdr:cNvPicPr>
          <a:picLocks noChangeAspect="1"/>
        </xdr:cNvPicPr>
      </xdr:nvPicPr>
      <xdr:blipFill rotWithShape="1">
        <a:blip xmlns:r="http://schemas.openxmlformats.org/officeDocument/2006/relationships" r:embed="rId4"/>
        <a:srcRect l="8459" t="18913" r="43330" b="52339"/>
        <a:stretch/>
      </xdr:blipFill>
      <xdr:spPr>
        <a:xfrm>
          <a:off x="3246933" y="432954326"/>
          <a:ext cx="4984837" cy="1671423"/>
        </a:xfrm>
        <a:prstGeom prst="rect">
          <a:avLst/>
        </a:prstGeom>
      </xdr:spPr>
    </xdr:pic>
    <xdr:clientData/>
  </xdr:twoCellAnchor>
  <xdr:twoCellAnchor editAs="oneCell">
    <xdr:from>
      <xdr:col>0</xdr:col>
      <xdr:colOff>107156</xdr:colOff>
      <xdr:row>347</xdr:row>
      <xdr:rowOff>83344</xdr:rowOff>
    </xdr:from>
    <xdr:to>
      <xdr:col>6</xdr:col>
      <xdr:colOff>1774031</xdr:colOff>
      <xdr:row>352</xdr:row>
      <xdr:rowOff>525836</xdr:rowOff>
    </xdr:to>
    <xdr:pic>
      <xdr:nvPicPr>
        <xdr:cNvPr id="44" name="Imagen 43"/>
        <xdr:cNvPicPr>
          <a:picLocks noChangeAspect="1"/>
        </xdr:cNvPicPr>
      </xdr:nvPicPr>
      <xdr:blipFill rotWithShape="1">
        <a:blip xmlns:r="http://schemas.openxmlformats.org/officeDocument/2006/relationships" r:embed="rId5"/>
        <a:srcRect t="3391" b="4135"/>
        <a:stretch/>
      </xdr:blipFill>
      <xdr:spPr>
        <a:xfrm>
          <a:off x="107156" y="366438657"/>
          <a:ext cx="12287250" cy="3299992"/>
        </a:xfrm>
        <a:prstGeom prst="rect">
          <a:avLst/>
        </a:prstGeom>
      </xdr:spPr>
    </xdr:pic>
    <xdr:clientData/>
  </xdr:twoCellAnchor>
  <xdr:twoCellAnchor editAs="oneCell">
    <xdr:from>
      <xdr:col>1</xdr:col>
      <xdr:colOff>1294189</xdr:colOff>
      <xdr:row>309</xdr:row>
      <xdr:rowOff>31750</xdr:rowOff>
    </xdr:from>
    <xdr:to>
      <xdr:col>5</xdr:col>
      <xdr:colOff>435429</xdr:colOff>
      <xdr:row>309</xdr:row>
      <xdr:rowOff>1478642</xdr:rowOff>
    </xdr:to>
    <xdr:pic>
      <xdr:nvPicPr>
        <xdr:cNvPr id="41" name="Imagen 40"/>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9318" r="4301" b="6709"/>
        <a:stretch/>
      </xdr:blipFill>
      <xdr:spPr>
        <a:xfrm>
          <a:off x="2695725" y="454578357"/>
          <a:ext cx="6516311" cy="1446892"/>
        </a:xfrm>
        <a:prstGeom prst="rect">
          <a:avLst/>
        </a:prstGeom>
      </xdr:spPr>
    </xdr:pic>
    <xdr:clientData/>
  </xdr:twoCellAnchor>
  <xdr:twoCellAnchor editAs="oneCell">
    <xdr:from>
      <xdr:col>0</xdr:col>
      <xdr:colOff>35720</xdr:colOff>
      <xdr:row>72</xdr:row>
      <xdr:rowOff>47625</xdr:rowOff>
    </xdr:from>
    <xdr:to>
      <xdr:col>6</xdr:col>
      <xdr:colOff>1735667</xdr:colOff>
      <xdr:row>72</xdr:row>
      <xdr:rowOff>904875</xdr:rowOff>
    </xdr:to>
    <xdr:pic>
      <xdr:nvPicPr>
        <xdr:cNvPr id="70" name="Imagen 69"/>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5720" y="36516469"/>
          <a:ext cx="12320322" cy="85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32858</xdr:colOff>
      <xdr:row>72</xdr:row>
      <xdr:rowOff>965623</xdr:rowOff>
    </xdr:from>
    <xdr:to>
      <xdr:col>6</xdr:col>
      <xdr:colOff>1785936</xdr:colOff>
      <xdr:row>72</xdr:row>
      <xdr:rowOff>4702968</xdr:rowOff>
    </xdr:to>
    <xdr:pic>
      <xdr:nvPicPr>
        <xdr:cNvPr id="38" name="Imagen 37"/>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32858" y="37434467"/>
          <a:ext cx="12373453" cy="37373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86744</xdr:colOff>
      <xdr:row>51</xdr:row>
      <xdr:rowOff>15308</xdr:rowOff>
    </xdr:from>
    <xdr:to>
      <xdr:col>6</xdr:col>
      <xdr:colOff>1784614</xdr:colOff>
      <xdr:row>51</xdr:row>
      <xdr:rowOff>4280633</xdr:rowOff>
    </xdr:to>
    <xdr:pic>
      <xdr:nvPicPr>
        <xdr:cNvPr id="40" name="Imagen 39">
          <a:extLst>
            <a:ext uri="{FF2B5EF4-FFF2-40B4-BE49-F238E27FC236}">
              <a16:creationId xmlns:a16="http://schemas.microsoft.com/office/drawing/2014/main" id="{FDF10E13-87D0-F89A-2D58-E628389BA39E}"/>
            </a:ext>
          </a:extLst>
        </xdr:cNvPr>
        <xdr:cNvPicPr>
          <a:picLocks noChangeAspect="1"/>
        </xdr:cNvPicPr>
      </xdr:nvPicPr>
      <xdr:blipFill rotWithShape="1">
        <a:blip xmlns:r="http://schemas.openxmlformats.org/officeDocument/2006/relationships" r:embed="rId9"/>
        <a:srcRect l="25699" t="25524" r="25393" b="18089"/>
        <a:stretch/>
      </xdr:blipFill>
      <xdr:spPr>
        <a:xfrm>
          <a:off x="86744" y="28042621"/>
          <a:ext cx="12318245" cy="4265325"/>
        </a:xfrm>
        <a:prstGeom prst="rect">
          <a:avLst/>
        </a:prstGeom>
      </xdr:spPr>
    </xdr:pic>
    <xdr:clientData/>
  </xdr:twoCellAnchor>
  <xdr:twoCellAnchor editAs="oneCell">
    <xdr:from>
      <xdr:col>0</xdr:col>
      <xdr:colOff>81641</xdr:colOff>
      <xdr:row>203</xdr:row>
      <xdr:rowOff>23813</xdr:rowOff>
    </xdr:from>
    <xdr:to>
      <xdr:col>6</xdr:col>
      <xdr:colOff>1809750</xdr:colOff>
      <xdr:row>203</xdr:row>
      <xdr:rowOff>3311436</xdr:rowOff>
    </xdr:to>
    <xdr:pic>
      <xdr:nvPicPr>
        <xdr:cNvPr id="5" name="Imagen 4"/>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81641" y="179629594"/>
          <a:ext cx="12348484" cy="3287623"/>
        </a:xfrm>
        <a:prstGeom prst="rect">
          <a:avLst/>
        </a:prstGeom>
      </xdr:spPr>
    </xdr:pic>
    <xdr:clientData/>
  </xdr:twoCellAnchor>
  <xdr:twoCellAnchor editAs="oneCell">
    <xdr:from>
      <xdr:col>0</xdr:col>
      <xdr:colOff>83344</xdr:colOff>
      <xdr:row>171</xdr:row>
      <xdr:rowOff>52195</xdr:rowOff>
    </xdr:from>
    <xdr:to>
      <xdr:col>7</xdr:col>
      <xdr:colOff>23812</xdr:colOff>
      <xdr:row>202</xdr:row>
      <xdr:rowOff>154781</xdr:rowOff>
    </xdr:to>
    <xdr:pic>
      <xdr:nvPicPr>
        <xdr:cNvPr id="29" name="Imagen 28">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1"/>
        <a:stretch>
          <a:fillRect/>
        </a:stretch>
      </xdr:blipFill>
      <xdr:spPr>
        <a:xfrm>
          <a:off x="83344" y="173550070"/>
          <a:ext cx="12394406" cy="6019992"/>
        </a:xfrm>
        <a:prstGeom prst="rect">
          <a:avLst/>
        </a:prstGeom>
        <a:solidFill>
          <a:schemeClr val="accent4">
            <a:lumMod val="20000"/>
            <a:lumOff val="80000"/>
          </a:schemeClr>
        </a:solidFill>
      </xdr:spPr>
    </xdr:pic>
    <xdr:clientData/>
  </xdr:twoCellAnchor>
  <xdr:twoCellAnchor editAs="oneCell">
    <xdr:from>
      <xdr:col>0</xdr:col>
      <xdr:colOff>35719</xdr:colOff>
      <xdr:row>298</xdr:row>
      <xdr:rowOff>35718</xdr:rowOff>
    </xdr:from>
    <xdr:to>
      <xdr:col>6</xdr:col>
      <xdr:colOff>1797844</xdr:colOff>
      <xdr:row>298</xdr:row>
      <xdr:rowOff>1007570</xdr:rowOff>
    </xdr:to>
    <xdr:pic>
      <xdr:nvPicPr>
        <xdr:cNvPr id="30" name="Imagen 29">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35719" y="259532437"/>
          <a:ext cx="12382500" cy="971852"/>
        </a:xfrm>
        <a:prstGeom prst="rect">
          <a:avLst/>
        </a:prstGeom>
      </xdr:spPr>
    </xdr:pic>
    <xdr:clientData/>
  </xdr:twoCellAnchor>
  <xdr:twoCellAnchor>
    <xdr:from>
      <xdr:col>0</xdr:col>
      <xdr:colOff>95250</xdr:colOff>
      <xdr:row>210</xdr:row>
      <xdr:rowOff>81644</xdr:rowOff>
    </xdr:from>
    <xdr:to>
      <xdr:col>6</xdr:col>
      <xdr:colOff>1768926</xdr:colOff>
      <xdr:row>210</xdr:row>
      <xdr:rowOff>4463144</xdr:rowOff>
    </xdr:to>
    <xdr:graphicFrame macro="">
      <xdr:nvGraphicFramePr>
        <xdr:cNvPr id="15" name="1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83343</xdr:colOff>
      <xdr:row>254</xdr:row>
      <xdr:rowOff>47629</xdr:rowOff>
    </xdr:from>
    <xdr:to>
      <xdr:col>6</xdr:col>
      <xdr:colOff>1738311</xdr:colOff>
      <xdr:row>256</xdr:row>
      <xdr:rowOff>1131094</xdr:rowOff>
    </xdr:to>
    <xdr:graphicFrame macro="">
      <xdr:nvGraphicFramePr>
        <xdr:cNvPr id="19"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71439</xdr:colOff>
      <xdr:row>258</xdr:row>
      <xdr:rowOff>71437</xdr:rowOff>
    </xdr:from>
    <xdr:to>
      <xdr:col>6</xdr:col>
      <xdr:colOff>1714500</xdr:colOff>
      <xdr:row>260</xdr:row>
      <xdr:rowOff>1083469</xdr:rowOff>
    </xdr:to>
    <xdr:graphicFrame macro="">
      <xdr:nvGraphicFramePr>
        <xdr:cNvPr id="20"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rortiz\Downloads\SDAF%20-%201&#186;%20TRIMESTRE%20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SDAF%20-%201&#186;%20TRIMESTRE%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RCC_23"/>
    </sheetNames>
    <sheetDataSet>
      <sheetData sheetId="0">
        <row r="100">
          <cell r="G100" t="str">
            <v>Estado (Ejecución - Finiquitado)</v>
          </cell>
        </row>
        <row r="101">
          <cell r="G101" t="str">
            <v>Ejecución</v>
          </cell>
        </row>
        <row r="102">
          <cell r="G102" t="str">
            <v>Ejecución</v>
          </cell>
        </row>
        <row r="103">
          <cell r="G103" t="str">
            <v>Ejecución</v>
          </cell>
        </row>
        <row r="104">
          <cell r="G104" t="str">
            <v>Ejecución</v>
          </cell>
        </row>
        <row r="105">
          <cell r="G105">
            <v>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RCC_23"/>
    </sheetNames>
    <sheetDataSet>
      <sheetData sheetId="0">
        <row r="119">
          <cell r="C119" t="str">
            <v>SERVICIOS PERSONALES</v>
          </cell>
          <cell r="E119">
            <v>0</v>
          </cell>
          <cell r="F119">
            <v>37124097249</v>
          </cell>
        </row>
        <row r="125">
          <cell r="C125" t="str">
            <v>SERVICIOS NO PERSONALES</v>
          </cell>
          <cell r="E125">
            <v>0</v>
          </cell>
          <cell r="F125">
            <v>4887696661</v>
          </cell>
        </row>
        <row r="134">
          <cell r="C134" t="str">
            <v>BIENES DE CONSUMO E INSUMOS</v>
          </cell>
          <cell r="E134">
            <v>0</v>
          </cell>
          <cell r="F134">
            <v>770556295</v>
          </cell>
        </row>
        <row r="142">
          <cell r="C142" t="str">
            <v>BIENES DE CAMBIO</v>
          </cell>
          <cell r="F142">
            <v>0</v>
          </cell>
        </row>
        <row r="143">
          <cell r="C143" t="str">
            <v>INVERSION FISICA</v>
          </cell>
          <cell r="E143">
            <v>0</v>
          </cell>
          <cell r="F143">
            <v>1322667770</v>
          </cell>
        </row>
        <row r="151">
          <cell r="C151" t="str">
            <v>TRANSFERENCIAS</v>
          </cell>
          <cell r="E151">
            <v>0</v>
          </cell>
          <cell r="F151">
            <v>7103139711</v>
          </cell>
        </row>
        <row r="155">
          <cell r="C155" t="str">
            <v xml:space="preserve">OTROS GASTOS   </v>
          </cell>
          <cell r="E155">
            <v>0</v>
          </cell>
          <cell r="F155">
            <v>13359127949</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informacionpublica.paraguay.gov.py/" TargetMode="External"/><Relationship Id="rId18" Type="http://schemas.openxmlformats.org/officeDocument/2006/relationships/hyperlink" Target="http://www.dinac.gov.py/v3/index.php/transparencia-y-anticorrupcion-dinac/item/2532-implementacion-the-integrity-app" TargetMode="External"/><Relationship Id="rId26" Type="http://schemas.openxmlformats.org/officeDocument/2006/relationships/hyperlink" Target="http://www.dinac.gov.py/v3/index.php/dinac/subdirecciones/sub-direccion-de-normas-de-vuelo/item/57-subdireccion-de-normas-de-vuelo" TargetMode="External"/><Relationship Id="rId39" Type="http://schemas.openxmlformats.org/officeDocument/2006/relationships/hyperlink" Target="https://drive.google.com/drive/folders/1iFeevP6dZRy4eJxWqEPRNnNMwU1ZXIRf?usp=share_link" TargetMode="External"/><Relationship Id="rId21" Type="http://schemas.openxmlformats.org/officeDocument/2006/relationships/hyperlink" Target="https://pyenresultados.rindiendocuentas.gov.py/PerfilEntidad?codEntidad=25-5&amp;codEntidad=25-5" TargetMode="External"/><Relationship Id="rId34" Type="http://schemas.openxmlformats.org/officeDocument/2006/relationships/hyperlink" Target="https://www.meteorologia.gov.py/wp-content/uploads/2024/04/precip_diaria-4.pdf" TargetMode="External"/><Relationship Id="rId42" Type="http://schemas.openxmlformats.org/officeDocument/2006/relationships/hyperlink" Target="https://www.meteorologia.gov.py/satelite-goes-16/" TargetMode="External"/><Relationship Id="rId7" Type="http://schemas.openxmlformats.org/officeDocument/2006/relationships/hyperlink" Target="http://www.dinac.gov.py/v3/index.php/transparencia-y-anticorrupcion-dinac/ley-5282-14-art-8-acceso-a-la-informacion-publica" TargetMode="External"/><Relationship Id="rId2" Type="http://schemas.openxmlformats.org/officeDocument/2006/relationships/hyperlink" Target="https://denuncias.gov.py/portal-publico" TargetMode="External"/><Relationship Id="rId16" Type="http://schemas.openxmlformats.org/officeDocument/2006/relationships/hyperlink" Target="https://denuncias.gov.py/portal-publico/seguimiento-denuncia/16819" TargetMode="External"/><Relationship Id="rId29" Type="http://schemas.openxmlformats.org/officeDocument/2006/relationships/hyperlink" Target="https://www.meteorologia.gov.py/publicaciones/" TargetMode="External"/><Relationship Id="rId1" Type="http://schemas.openxmlformats.org/officeDocument/2006/relationships/hyperlink" Target="http://www.dinac.gov.py/v3/index.php/transparencia-y-anticorrupcion-dinac/rendicion-de-cuentas-al-ciudadano" TargetMode="External"/><Relationship Id="rId6" Type="http://schemas.openxmlformats.org/officeDocument/2006/relationships/hyperlink" Target="http://www.dinac.gov.py/v3/index.php/transparencia-y-anticorrupcion-dinac/ley-5282-14-art-8-acceso-a-la-informacion-publica" TargetMode="External"/><Relationship Id="rId11" Type="http://schemas.openxmlformats.org/officeDocument/2006/relationships/hyperlink" Target="http://www.dinac.gov.py/v3/index.php/transparencia-y-anticorrupcion-dinac/ley-5282-14-art-8-acceso-a-la-informacion-publica" TargetMode="External"/><Relationship Id="rId24" Type="http://schemas.openxmlformats.org/officeDocument/2006/relationships/hyperlink" Target="http://www.dinac.gov.py/v3/index.php/dinac/subdirecciones/sub-direccion-de-navegacion-aerea/item/2422-politica-y-objetivos-de-calidad-de-la-gnna%5d" TargetMode="External"/><Relationship Id="rId32" Type="http://schemas.openxmlformats.org/officeDocument/2006/relationships/hyperlink" Target="https://www.meteorologia.gov.py/wp-content/uploads/2024/03/Resumen_itaipu.pdf" TargetMode="External"/><Relationship Id="rId37" Type="http://schemas.openxmlformats.org/officeDocument/2006/relationships/hyperlink" Target="https://www.redemet.aer.mil.br/" TargetMode="External"/><Relationship Id="rId40" Type="http://schemas.openxmlformats.org/officeDocument/2006/relationships/hyperlink" Target="https://www.meteorologia.gov.py/sinop/" TargetMode="External"/><Relationship Id="rId45" Type="http://schemas.openxmlformats.org/officeDocument/2006/relationships/printerSettings" Target="../printerSettings/printerSettings1.bin"/><Relationship Id="rId5" Type="http://schemas.openxmlformats.org/officeDocument/2006/relationships/hyperlink" Target="http://www.dinac.gov.py/v3/index.php/transparencia-y-anticorrupcion-dinac/ley-5282-14-art-8-acceso-a-la-informacion-publica" TargetMode="External"/><Relationship Id="rId15" Type="http://schemas.openxmlformats.org/officeDocument/2006/relationships/hyperlink" Target="https://informacionpublica.paraguay.gov.py/" TargetMode="External"/><Relationship Id="rId23" Type="http://schemas.openxmlformats.org/officeDocument/2006/relationships/hyperlink" Target="https://www.meteorologia.gov.py/nivel-rio/indexautomatica.php" TargetMode="External"/><Relationship Id="rId28" Type="http://schemas.openxmlformats.org/officeDocument/2006/relationships/hyperlink" Target="https://www.meteorologia.gov.py/nivel-rio/vermas_convencional.php?code=2000086029" TargetMode="External"/><Relationship Id="rId36" Type="http://schemas.openxmlformats.org/officeDocument/2006/relationships/hyperlink" Target="https://www.meteorologia.gov.py/wp-content/uploads/2023/04/" TargetMode="External"/><Relationship Id="rId10" Type="http://schemas.openxmlformats.org/officeDocument/2006/relationships/hyperlink" Target="http://www.dinac.gov.py/v3/index.php/transparencia-y-anticorrupcion-dinac/ley-5282-14-art-8-acceso-a-la-informacion-publica" TargetMode="External"/><Relationship Id="rId19" Type="http://schemas.openxmlformats.org/officeDocument/2006/relationships/hyperlink" Target="http://www.dinac.gov.py/v3/index.php/transparencia-y-anticorrupcion-dinac/the-integrity-app" TargetMode="External"/><Relationship Id="rId31" Type="http://schemas.openxmlformats.org/officeDocument/2006/relationships/hyperlink" Target="https://www.meteorologia.gov.py/wp-content/uploads/2024/03/Boletin_Agro_actualizado_febrero.pdf" TargetMode="External"/><Relationship Id="rId44" Type="http://schemas.openxmlformats.org/officeDocument/2006/relationships/hyperlink" Target="http://www.meteorologia.gov.py/" TargetMode="External"/><Relationship Id="rId4" Type="http://schemas.openxmlformats.org/officeDocument/2006/relationships/hyperlink" Target="https://transparencia.senac.gov.py/" TargetMode="External"/><Relationship Id="rId9" Type="http://schemas.openxmlformats.org/officeDocument/2006/relationships/hyperlink" Target="http://www.dinac.gov.py/v3/index.php/transparencia-y-anticorrupcion-dinac/ley-5282-14-art-8-acceso-a-la-informacion-publica" TargetMode="External"/><Relationship Id="rId14" Type="http://schemas.openxmlformats.org/officeDocument/2006/relationships/hyperlink" Target="https://informacionpublica.paraguay.gov.py/" TargetMode="External"/><Relationship Id="rId22" Type="http://schemas.openxmlformats.org/officeDocument/2006/relationships/hyperlink" Target="https://www.meteorologia.gov.py/emas/" TargetMode="External"/><Relationship Id="rId27" Type="http://schemas.openxmlformats.org/officeDocument/2006/relationships/hyperlink" Target="http://www.dinac.gov.py/v3/index.php/dinac/subdirecciones/sub-direccion-de-seguridad-de-la-aviacion-civil" TargetMode="External"/><Relationship Id="rId30" Type="http://schemas.openxmlformats.org/officeDocument/2006/relationships/hyperlink" Target="https://www.meteorologia.gov.py/" TargetMode="External"/><Relationship Id="rId35" Type="http://schemas.openxmlformats.org/officeDocument/2006/relationships/hyperlink" Target="https://www.meteorologia.gov.py/publicaciones/" TargetMode="External"/><Relationship Id="rId43" Type="http://schemas.openxmlformats.org/officeDocument/2006/relationships/hyperlink" Target="https://www.meteorologia.gov.py/radar/" TargetMode="External"/><Relationship Id="rId8" Type="http://schemas.openxmlformats.org/officeDocument/2006/relationships/hyperlink" Target="http://www.dinac.gov.py/v3/index.php/transparencia-y-anticorrupcion-dinac/ley-5282-14-art-8-acceso-a-la-informacion-publica" TargetMode="External"/><Relationship Id="rId3" Type="http://schemas.openxmlformats.org/officeDocument/2006/relationships/hyperlink" Target="http://www.dinac.gov.py/v3/index.php/transparencia-y-anticorrupcion-dinac/informacion-publica-ley-5189-2014" TargetMode="External"/><Relationship Id="rId12" Type="http://schemas.openxmlformats.org/officeDocument/2006/relationships/hyperlink" Target="file:///C:\Downloads\2516_Resolucion_267-2023.pdf" TargetMode="External"/><Relationship Id="rId17" Type="http://schemas.openxmlformats.org/officeDocument/2006/relationships/hyperlink" Target="https://transparencia.senac.gov.py/" TargetMode="External"/><Relationship Id="rId25" Type="http://schemas.openxmlformats.org/officeDocument/2006/relationships/hyperlink" Target="http://www.dinac.gov.py/v3/index.php/dinac/subdirecciones/sub-direccion-de-transporte-aereo" TargetMode="External"/><Relationship Id="rId33" Type="http://schemas.openxmlformats.org/officeDocument/2006/relationships/hyperlink" Target="https://www.meteorologia.gov.py/wp-content/uploads/2024/03/trimestral_pronos_MAM2024.pdf" TargetMode="External"/><Relationship Id="rId38" Type="http://schemas.openxmlformats.org/officeDocument/2006/relationships/hyperlink" Target="https://www.meteorologia.gov.py/publicaciones/" TargetMode="External"/><Relationship Id="rId46" Type="http://schemas.openxmlformats.org/officeDocument/2006/relationships/drawing" Target="../drawings/drawing1.xml"/><Relationship Id="rId20" Type="http://schemas.openxmlformats.org/officeDocument/2006/relationships/hyperlink" Target="https://pyenresultados.rindiendocuentas.gov.py/PerfilEntidad?codEntidad=25-5&amp;codEntidad=25-5" TargetMode="External"/><Relationship Id="rId41" Type="http://schemas.openxmlformats.org/officeDocument/2006/relationships/hyperlink" Target="https://www.meteorologia.gov.py/ema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5"/>
  <sheetViews>
    <sheetView tabSelected="1" view="pageBreakPreview" topLeftCell="A61" zoomScale="70" zoomScaleNormal="70" zoomScaleSheetLayoutView="70" workbookViewId="0">
      <selection activeCell="B1" sqref="A1:G395"/>
    </sheetView>
  </sheetViews>
  <sheetFormatPr baseColWidth="10" defaultColWidth="9.140625" defaultRowHeight="15"/>
  <cols>
    <col min="1" max="1" width="22.5703125" style="12" customWidth="1"/>
    <col min="2" max="2" width="30.85546875" style="12" customWidth="1"/>
    <col min="3" max="3" width="29.85546875" style="19" customWidth="1"/>
    <col min="4" max="4" width="23.28515625" style="12" customWidth="1"/>
    <col min="5" max="5" width="26.7109375" style="12" customWidth="1"/>
    <col min="6" max="6" width="26.140625" style="12" customWidth="1"/>
    <col min="7" max="7" width="27.5703125" style="12" customWidth="1"/>
    <col min="8" max="16384" width="9.140625" style="1"/>
  </cols>
  <sheetData>
    <row r="1" spans="1:7" ht="15" customHeight="1">
      <c r="A1" s="137"/>
      <c r="B1" s="445" t="s">
        <v>636</v>
      </c>
      <c r="C1" s="445"/>
      <c r="D1" s="445"/>
      <c r="E1" s="445"/>
      <c r="F1" s="138"/>
      <c r="G1" s="139"/>
    </row>
    <row r="2" spans="1:7" ht="15" customHeight="1">
      <c r="A2" s="140"/>
      <c r="B2" s="446"/>
      <c r="C2" s="446"/>
      <c r="D2" s="446"/>
      <c r="E2" s="446"/>
      <c r="F2" s="141"/>
      <c r="G2" s="142"/>
    </row>
    <row r="3" spans="1:7" ht="15" customHeight="1">
      <c r="A3" s="140"/>
      <c r="B3" s="446"/>
      <c r="C3" s="446"/>
      <c r="D3" s="446"/>
      <c r="E3" s="446"/>
      <c r="F3" s="141"/>
      <c r="G3" s="142"/>
    </row>
    <row r="4" spans="1:7" ht="15.75" customHeight="1" thickBot="1">
      <c r="A4" s="143"/>
      <c r="B4" s="447"/>
      <c r="C4" s="447"/>
      <c r="D4" s="447"/>
      <c r="E4" s="447"/>
      <c r="F4" s="144"/>
      <c r="G4" s="145"/>
    </row>
    <row r="5" spans="1:7">
      <c r="A5" s="359" t="s">
        <v>84</v>
      </c>
      <c r="B5" s="360"/>
      <c r="C5" s="360"/>
      <c r="D5" s="360"/>
      <c r="E5" s="360"/>
      <c r="F5" s="360"/>
      <c r="G5" s="361"/>
    </row>
    <row r="6" spans="1:7" ht="15.75" thickBot="1">
      <c r="A6" s="362"/>
      <c r="B6" s="363"/>
      <c r="C6" s="363"/>
      <c r="D6" s="363"/>
      <c r="E6" s="363"/>
      <c r="F6" s="363"/>
      <c r="G6" s="364"/>
    </row>
    <row r="7" spans="1:7" ht="15" customHeight="1">
      <c r="A7" s="377" t="s">
        <v>345</v>
      </c>
      <c r="B7" s="378"/>
      <c r="C7" s="378"/>
      <c r="D7" s="378"/>
      <c r="E7" s="378"/>
      <c r="F7" s="378"/>
      <c r="G7" s="379"/>
    </row>
    <row r="8" spans="1:7" ht="15" customHeight="1">
      <c r="A8" s="380"/>
      <c r="B8" s="381"/>
      <c r="C8" s="381"/>
      <c r="D8" s="381"/>
      <c r="E8" s="381"/>
      <c r="F8" s="381"/>
      <c r="G8" s="382"/>
    </row>
    <row r="9" spans="1:7" ht="18.75">
      <c r="A9" s="291" t="s">
        <v>0</v>
      </c>
      <c r="B9" s="292"/>
      <c r="C9" s="292"/>
      <c r="D9" s="292"/>
      <c r="E9" s="292"/>
      <c r="F9" s="292"/>
      <c r="G9" s="293"/>
    </row>
    <row r="10" spans="1:7" ht="18.75">
      <c r="A10" s="13" t="s">
        <v>1</v>
      </c>
      <c r="B10" s="391" t="s">
        <v>84</v>
      </c>
      <c r="C10" s="392"/>
      <c r="D10" s="392"/>
      <c r="E10" s="392"/>
      <c r="F10" s="392"/>
      <c r="G10" s="393"/>
    </row>
    <row r="11" spans="1:7" ht="18.75">
      <c r="A11" s="369" t="s">
        <v>346</v>
      </c>
      <c r="B11" s="370"/>
      <c r="C11" s="370"/>
      <c r="D11" s="370"/>
      <c r="E11" s="370"/>
      <c r="F11" s="370"/>
      <c r="G11" s="371"/>
    </row>
    <row r="12" spans="1:7" ht="18.75">
      <c r="A12" s="215" t="s">
        <v>2</v>
      </c>
      <c r="B12" s="216"/>
      <c r="C12" s="216"/>
      <c r="D12" s="216"/>
      <c r="E12" s="216"/>
      <c r="F12" s="216"/>
      <c r="G12" s="217"/>
    </row>
    <row r="13" spans="1:7" ht="15" customHeight="1">
      <c r="A13" s="177" t="s">
        <v>352</v>
      </c>
      <c r="B13" s="177"/>
      <c r="C13" s="177"/>
      <c r="D13" s="177"/>
      <c r="E13" s="177"/>
      <c r="F13" s="177"/>
      <c r="G13" s="177"/>
    </row>
    <row r="14" spans="1:7" ht="15" hidden="1" customHeight="1">
      <c r="A14" s="58"/>
      <c r="B14" s="58"/>
      <c r="C14" s="58"/>
      <c r="D14" s="58"/>
      <c r="E14" s="58"/>
      <c r="F14" s="58"/>
      <c r="G14" s="58"/>
    </row>
    <row r="15" spans="1:7" ht="15" hidden="1" customHeight="1">
      <c r="A15" s="58"/>
      <c r="B15" s="58"/>
      <c r="C15" s="58"/>
      <c r="D15" s="58"/>
      <c r="E15" s="58"/>
      <c r="F15" s="58"/>
      <c r="G15" s="58"/>
    </row>
    <row r="16" spans="1:7" s="2" customFormat="1" ht="18.75">
      <c r="A16" s="291" t="s">
        <v>486</v>
      </c>
      <c r="B16" s="292"/>
      <c r="C16" s="292"/>
      <c r="D16" s="292"/>
      <c r="E16" s="292"/>
      <c r="F16" s="292"/>
      <c r="G16" s="293"/>
    </row>
    <row r="17" spans="1:7" s="2" customFormat="1">
      <c r="A17" s="372" t="s">
        <v>373</v>
      </c>
      <c r="B17" s="373"/>
      <c r="C17" s="373"/>
      <c r="D17" s="373"/>
      <c r="E17" s="373"/>
      <c r="F17" s="373"/>
      <c r="G17" s="374"/>
    </row>
    <row r="18" spans="1:7" ht="15.75">
      <c r="A18" s="14" t="s">
        <v>3</v>
      </c>
      <c r="B18" s="307" t="s">
        <v>4</v>
      </c>
      <c r="C18" s="308"/>
      <c r="D18" s="309" t="s">
        <v>5</v>
      </c>
      <c r="E18" s="310"/>
      <c r="F18" s="309" t="s">
        <v>6</v>
      </c>
      <c r="G18" s="310"/>
    </row>
    <row r="19" spans="1:7" ht="15" customHeight="1">
      <c r="A19" s="6">
        <v>1</v>
      </c>
      <c r="B19" s="385" t="s">
        <v>85</v>
      </c>
      <c r="C19" s="386"/>
      <c r="D19" s="387" t="s">
        <v>167</v>
      </c>
      <c r="E19" s="388"/>
      <c r="F19" s="383" t="s">
        <v>98</v>
      </c>
      <c r="G19" s="384"/>
    </row>
    <row r="20" spans="1:7" ht="15" customHeight="1">
      <c r="A20" s="6">
        <f>A19+1</f>
        <v>2</v>
      </c>
      <c r="B20" s="301" t="s">
        <v>85</v>
      </c>
      <c r="C20" s="302"/>
      <c r="D20" s="320" t="s">
        <v>95</v>
      </c>
      <c r="E20" s="321"/>
      <c r="F20" s="383" t="s">
        <v>99</v>
      </c>
      <c r="G20" s="384"/>
    </row>
    <row r="21" spans="1:7" ht="15" customHeight="1">
      <c r="A21" s="6">
        <f t="shared" ref="A21:A35" si="0">A20+1</f>
        <v>3</v>
      </c>
      <c r="B21" s="375" t="s">
        <v>121</v>
      </c>
      <c r="C21" s="376"/>
      <c r="D21" s="320" t="s">
        <v>105</v>
      </c>
      <c r="E21" s="321"/>
      <c r="F21" s="301" t="s">
        <v>104</v>
      </c>
      <c r="G21" s="302"/>
    </row>
    <row r="22" spans="1:7" ht="15" customHeight="1">
      <c r="A22" s="6">
        <f t="shared" si="0"/>
        <v>4</v>
      </c>
      <c r="B22" s="301" t="s">
        <v>86</v>
      </c>
      <c r="C22" s="302"/>
      <c r="D22" s="320" t="s">
        <v>96</v>
      </c>
      <c r="E22" s="321"/>
      <c r="F22" s="301" t="s">
        <v>100</v>
      </c>
      <c r="G22" s="302"/>
    </row>
    <row r="23" spans="1:7" s="22" customFormat="1" ht="15" customHeight="1">
      <c r="A23" s="6">
        <f t="shared" si="0"/>
        <v>5</v>
      </c>
      <c r="B23" s="301" t="s">
        <v>87</v>
      </c>
      <c r="C23" s="302"/>
      <c r="D23" s="389" t="s">
        <v>247</v>
      </c>
      <c r="E23" s="390"/>
      <c r="F23" s="389" t="s">
        <v>246</v>
      </c>
      <c r="G23" s="390"/>
    </row>
    <row r="24" spans="1:7" ht="15" customHeight="1">
      <c r="A24" s="6">
        <f t="shared" si="0"/>
        <v>6</v>
      </c>
      <c r="B24" s="20" t="s">
        <v>169</v>
      </c>
      <c r="C24" s="17"/>
      <c r="D24" s="396" t="s">
        <v>170</v>
      </c>
      <c r="E24" s="397"/>
      <c r="F24" s="398" t="s">
        <v>168</v>
      </c>
      <c r="G24" s="399"/>
    </row>
    <row r="25" spans="1:7" ht="15" customHeight="1">
      <c r="A25" s="6">
        <f t="shared" si="0"/>
        <v>7</v>
      </c>
      <c r="B25" s="301" t="s">
        <v>88</v>
      </c>
      <c r="C25" s="302"/>
      <c r="D25" s="322" t="s">
        <v>178</v>
      </c>
      <c r="E25" s="323"/>
      <c r="F25" s="316" t="s">
        <v>179</v>
      </c>
      <c r="G25" s="317"/>
    </row>
    <row r="26" spans="1:7" ht="15" customHeight="1">
      <c r="A26" s="6">
        <f t="shared" si="0"/>
        <v>8</v>
      </c>
      <c r="B26" s="301" t="s">
        <v>89</v>
      </c>
      <c r="C26" s="302"/>
      <c r="D26" s="318" t="s">
        <v>177</v>
      </c>
      <c r="E26" s="319"/>
      <c r="F26" s="394" t="s">
        <v>176</v>
      </c>
      <c r="G26" s="395"/>
    </row>
    <row r="27" spans="1:7" ht="15" customHeight="1">
      <c r="A27" s="6">
        <f t="shared" si="0"/>
        <v>9</v>
      </c>
      <c r="B27" s="301" t="s">
        <v>90</v>
      </c>
      <c r="C27" s="302"/>
      <c r="D27" s="311" t="s">
        <v>171</v>
      </c>
      <c r="E27" s="312"/>
      <c r="F27" s="301" t="s">
        <v>101</v>
      </c>
      <c r="G27" s="302"/>
    </row>
    <row r="28" spans="1:7" ht="15" customHeight="1">
      <c r="A28" s="294">
        <f t="shared" si="0"/>
        <v>10</v>
      </c>
      <c r="B28" s="274" t="s">
        <v>91</v>
      </c>
      <c r="C28" s="275"/>
      <c r="D28" s="324" t="s">
        <v>283</v>
      </c>
      <c r="E28" s="325"/>
      <c r="F28" s="303" t="s">
        <v>284</v>
      </c>
      <c r="G28" s="304"/>
    </row>
    <row r="29" spans="1:7" s="22" customFormat="1" ht="13.5" customHeight="1">
      <c r="A29" s="295"/>
      <c r="B29" s="276"/>
      <c r="C29" s="277"/>
      <c r="D29" s="324" t="s">
        <v>285</v>
      </c>
      <c r="E29" s="325"/>
      <c r="F29" s="303" t="s">
        <v>286</v>
      </c>
      <c r="G29" s="304"/>
    </row>
    <row r="30" spans="1:7" ht="15" customHeight="1">
      <c r="A30" s="6">
        <f>A28+1</f>
        <v>11</v>
      </c>
      <c r="B30" s="301" t="s">
        <v>92</v>
      </c>
      <c r="C30" s="302"/>
      <c r="D30" s="35" t="s">
        <v>97</v>
      </c>
      <c r="E30" s="36"/>
      <c r="F30" s="301" t="s">
        <v>102</v>
      </c>
      <c r="G30" s="302"/>
    </row>
    <row r="31" spans="1:7" ht="15" customHeight="1">
      <c r="A31" s="6">
        <f t="shared" si="0"/>
        <v>12</v>
      </c>
      <c r="B31" s="301" t="s">
        <v>93</v>
      </c>
      <c r="C31" s="302"/>
      <c r="D31" s="365" t="s">
        <v>367</v>
      </c>
      <c r="E31" s="366"/>
      <c r="F31" s="367" t="s">
        <v>365</v>
      </c>
      <c r="G31" s="368"/>
    </row>
    <row r="32" spans="1:7" ht="15" customHeight="1">
      <c r="A32" s="6">
        <f t="shared" si="0"/>
        <v>13</v>
      </c>
      <c r="B32" s="301" t="s">
        <v>94</v>
      </c>
      <c r="C32" s="302"/>
      <c r="D32" s="270" t="s">
        <v>175</v>
      </c>
      <c r="E32" s="271"/>
      <c r="F32" s="301" t="s">
        <v>103</v>
      </c>
      <c r="G32" s="302"/>
    </row>
    <row r="33" spans="1:7" s="22" customFormat="1" ht="15" customHeight="1">
      <c r="A33" s="6">
        <f t="shared" si="0"/>
        <v>14</v>
      </c>
      <c r="B33" s="268" t="s">
        <v>172</v>
      </c>
      <c r="C33" s="269"/>
      <c r="D33" s="270" t="s">
        <v>173</v>
      </c>
      <c r="E33" s="271"/>
      <c r="F33" s="268" t="s">
        <v>174</v>
      </c>
      <c r="G33" s="269"/>
    </row>
    <row r="34" spans="1:7" s="22" customFormat="1" ht="15" customHeight="1">
      <c r="A34" s="6">
        <f t="shared" si="0"/>
        <v>15</v>
      </c>
      <c r="B34" s="81" t="s">
        <v>348</v>
      </c>
      <c r="C34" s="80"/>
      <c r="D34" s="272" t="s">
        <v>366</v>
      </c>
      <c r="E34" s="273"/>
      <c r="F34" s="81" t="s">
        <v>350</v>
      </c>
      <c r="G34" s="80"/>
    </row>
    <row r="35" spans="1:7" ht="15" customHeight="1">
      <c r="A35" s="6">
        <f t="shared" si="0"/>
        <v>16</v>
      </c>
      <c r="B35" s="305" t="s">
        <v>349</v>
      </c>
      <c r="C35" s="306"/>
      <c r="D35" s="272" t="s">
        <v>368</v>
      </c>
      <c r="E35" s="273"/>
      <c r="F35" s="305" t="s">
        <v>351</v>
      </c>
      <c r="G35" s="306"/>
    </row>
    <row r="36" spans="1:7">
      <c r="A36" s="329" t="s">
        <v>46</v>
      </c>
      <c r="B36" s="330"/>
      <c r="C36" s="330"/>
      <c r="D36" s="331"/>
      <c r="E36" s="298">
        <v>16</v>
      </c>
      <c r="F36" s="299"/>
      <c r="G36" s="300"/>
    </row>
    <row r="37" spans="1:7" ht="15.75" customHeight="1">
      <c r="A37" s="332" t="s">
        <v>48</v>
      </c>
      <c r="B37" s="333"/>
      <c r="C37" s="333"/>
      <c r="D37" s="334"/>
      <c r="E37" s="298">
        <v>8</v>
      </c>
      <c r="F37" s="299"/>
      <c r="G37" s="300"/>
    </row>
    <row r="38" spans="1:7" ht="15.75" customHeight="1">
      <c r="A38" s="332" t="s">
        <v>47</v>
      </c>
      <c r="B38" s="333"/>
      <c r="C38" s="333"/>
      <c r="D38" s="334"/>
      <c r="E38" s="298">
        <v>7</v>
      </c>
      <c r="F38" s="299"/>
      <c r="G38" s="300"/>
    </row>
    <row r="39" spans="1:7" ht="15.75" customHeight="1">
      <c r="A39" s="332" t="s">
        <v>50</v>
      </c>
      <c r="B39" s="333"/>
      <c r="C39" s="333"/>
      <c r="D39" s="334"/>
      <c r="E39" s="298">
        <v>10</v>
      </c>
      <c r="F39" s="299"/>
      <c r="G39" s="300"/>
    </row>
    <row r="40" spans="1:7" s="3" customFormat="1" ht="15.75">
      <c r="A40" s="32"/>
      <c r="B40" s="32"/>
      <c r="C40" s="52"/>
      <c r="D40" s="32"/>
      <c r="E40" s="32"/>
      <c r="F40" s="32"/>
      <c r="G40" s="32"/>
    </row>
    <row r="41" spans="1:7" ht="18.75">
      <c r="A41" s="291" t="s">
        <v>72</v>
      </c>
      <c r="B41" s="292"/>
      <c r="C41" s="292"/>
      <c r="D41" s="292"/>
      <c r="E41" s="292"/>
      <c r="F41" s="292"/>
      <c r="G41" s="293"/>
    </row>
    <row r="42" spans="1:7" ht="16.5">
      <c r="A42" s="193" t="s">
        <v>79</v>
      </c>
      <c r="B42" s="194"/>
      <c r="C42" s="194"/>
      <c r="D42" s="194"/>
      <c r="E42" s="194"/>
      <c r="F42" s="194"/>
      <c r="G42" s="195"/>
    </row>
    <row r="43" spans="1:7">
      <c r="A43" s="313" t="s">
        <v>122</v>
      </c>
      <c r="B43" s="314"/>
      <c r="C43" s="314"/>
      <c r="D43" s="314"/>
      <c r="E43" s="314"/>
      <c r="F43" s="314"/>
      <c r="G43" s="315"/>
    </row>
    <row r="44" spans="1:7" ht="15.75" customHeight="1">
      <c r="A44" s="326" t="s">
        <v>80</v>
      </c>
      <c r="B44" s="327"/>
      <c r="C44" s="327"/>
      <c r="D44" s="327"/>
      <c r="E44" s="327"/>
      <c r="F44" s="327"/>
      <c r="G44" s="328"/>
    </row>
    <row r="45" spans="1:7">
      <c r="A45" s="313" t="s">
        <v>374</v>
      </c>
      <c r="B45" s="314"/>
      <c r="C45" s="314"/>
      <c r="D45" s="314"/>
      <c r="E45" s="314"/>
      <c r="F45" s="314"/>
      <c r="G45" s="315"/>
    </row>
    <row r="46" spans="1:7" ht="31.5">
      <c r="A46" s="79" t="s">
        <v>7</v>
      </c>
      <c r="B46" s="296" t="s">
        <v>52</v>
      </c>
      <c r="C46" s="297"/>
      <c r="D46" s="79" t="s">
        <v>8</v>
      </c>
      <c r="E46" s="296" t="s">
        <v>9</v>
      </c>
      <c r="F46" s="297"/>
      <c r="G46" s="10" t="s">
        <v>10</v>
      </c>
    </row>
    <row r="47" spans="1:7" ht="409.6" customHeight="1">
      <c r="A47" s="123" t="s">
        <v>425</v>
      </c>
      <c r="B47" s="290" t="s">
        <v>426</v>
      </c>
      <c r="C47" s="290"/>
      <c r="D47" s="123" t="s">
        <v>427</v>
      </c>
      <c r="E47" s="290" t="s">
        <v>428</v>
      </c>
      <c r="F47" s="290"/>
      <c r="G47" s="123" t="s">
        <v>429</v>
      </c>
    </row>
    <row r="48" spans="1:7" ht="201" customHeight="1">
      <c r="A48" s="290" t="s">
        <v>430</v>
      </c>
      <c r="B48" s="290" t="s">
        <v>431</v>
      </c>
      <c r="C48" s="290"/>
      <c r="D48" s="290" t="s">
        <v>443</v>
      </c>
      <c r="E48" s="290"/>
      <c r="F48" s="290"/>
      <c r="G48" s="121" t="s">
        <v>108</v>
      </c>
    </row>
    <row r="49" spans="1:7" ht="170.25" customHeight="1">
      <c r="A49" s="290"/>
      <c r="B49" s="290"/>
      <c r="C49" s="290"/>
      <c r="D49" s="290"/>
      <c r="E49" s="290"/>
      <c r="F49" s="290"/>
      <c r="G49" s="121" t="s">
        <v>432</v>
      </c>
    </row>
    <row r="50" spans="1:7" ht="376.5" customHeight="1">
      <c r="A50" s="123" t="s">
        <v>433</v>
      </c>
      <c r="B50" s="290" t="s">
        <v>434</v>
      </c>
      <c r="C50" s="290"/>
      <c r="D50" s="123" t="s">
        <v>435</v>
      </c>
      <c r="E50" s="290" t="s">
        <v>436</v>
      </c>
      <c r="F50" s="290"/>
      <c r="G50" s="121" t="s">
        <v>437</v>
      </c>
    </row>
    <row r="51" spans="1:7" ht="354.75" customHeight="1">
      <c r="A51" s="123" t="s">
        <v>438</v>
      </c>
      <c r="B51" s="290" t="s">
        <v>439</v>
      </c>
      <c r="C51" s="290"/>
      <c r="D51" s="123" t="s">
        <v>440</v>
      </c>
      <c r="E51" s="290" t="s">
        <v>441</v>
      </c>
      <c r="F51" s="290"/>
      <c r="G51" s="117" t="s">
        <v>442</v>
      </c>
    </row>
    <row r="52" spans="1:7" s="22" customFormat="1" ht="340.5" customHeight="1">
      <c r="A52" s="128"/>
      <c r="B52" s="118"/>
      <c r="C52" s="119"/>
      <c r="D52" s="119"/>
      <c r="E52" s="119"/>
      <c r="F52" s="119"/>
      <c r="G52" s="120"/>
    </row>
    <row r="53" spans="1:7" s="22" customFormat="1" ht="15" customHeight="1">
      <c r="A53" s="87" t="s">
        <v>398</v>
      </c>
      <c r="B53" s="56"/>
      <c r="C53" s="56"/>
      <c r="D53" s="56"/>
      <c r="E53" s="56"/>
      <c r="F53" s="56"/>
      <c r="G53" s="56"/>
    </row>
    <row r="54" spans="1:7" s="22" customFormat="1" ht="15" customHeight="1">
      <c r="A54" s="87" t="s">
        <v>399</v>
      </c>
      <c r="B54" s="56"/>
      <c r="C54" s="56"/>
      <c r="D54" s="56"/>
      <c r="E54" s="56"/>
      <c r="F54" s="56"/>
      <c r="G54" s="56"/>
    </row>
    <row r="55" spans="1:7" s="22" customFormat="1" ht="15" customHeight="1">
      <c r="A55" s="88" t="s">
        <v>400</v>
      </c>
      <c r="B55" s="56"/>
      <c r="C55" s="56"/>
      <c r="D55" s="56"/>
      <c r="E55" s="56"/>
      <c r="F55" s="56"/>
      <c r="G55" s="56"/>
    </row>
    <row r="56" spans="1:7" s="22" customFormat="1" ht="15" customHeight="1">
      <c r="A56" s="88" t="s">
        <v>401</v>
      </c>
      <c r="B56" s="56"/>
      <c r="C56" s="56"/>
      <c r="D56" s="56"/>
      <c r="E56" s="56"/>
      <c r="F56" s="56"/>
      <c r="G56" s="56"/>
    </row>
    <row r="57" spans="1:7" s="22" customFormat="1" ht="15" customHeight="1">
      <c r="A57" s="88" t="s">
        <v>402</v>
      </c>
      <c r="B57" s="56"/>
      <c r="C57" s="56"/>
      <c r="D57" s="56"/>
      <c r="E57" s="56"/>
      <c r="F57" s="56"/>
      <c r="G57" s="56"/>
    </row>
    <row r="58" spans="1:7" s="22" customFormat="1" ht="15" customHeight="1">
      <c r="A58" s="87" t="s">
        <v>403</v>
      </c>
      <c r="B58" s="56"/>
      <c r="C58" s="56"/>
      <c r="D58" s="56"/>
      <c r="E58" s="56"/>
      <c r="F58" s="56"/>
      <c r="G58" s="56"/>
    </row>
    <row r="59" spans="1:7" s="22" customFormat="1" ht="15" customHeight="1">
      <c r="A59" s="88" t="s">
        <v>404</v>
      </c>
      <c r="B59" s="56"/>
      <c r="C59" s="56"/>
      <c r="D59" s="56"/>
      <c r="E59" s="56"/>
      <c r="F59" s="56"/>
      <c r="G59" s="56"/>
    </row>
    <row r="60" spans="1:7" ht="18.75">
      <c r="A60" s="291" t="s">
        <v>73</v>
      </c>
      <c r="B60" s="292"/>
      <c r="C60" s="292"/>
      <c r="D60" s="292"/>
      <c r="E60" s="292"/>
      <c r="F60" s="292"/>
      <c r="G60" s="293"/>
    </row>
    <row r="61" spans="1:7" ht="16.5">
      <c r="A61" s="193" t="s">
        <v>180</v>
      </c>
      <c r="B61" s="194"/>
      <c r="C61" s="194"/>
      <c r="D61" s="194"/>
      <c r="E61" s="194"/>
      <c r="F61" s="194"/>
      <c r="G61" s="195"/>
    </row>
    <row r="62" spans="1:7" ht="15.75" customHeight="1">
      <c r="A62" s="70" t="s">
        <v>11</v>
      </c>
      <c r="B62" s="179" t="s">
        <v>49</v>
      </c>
      <c r="C62" s="181"/>
      <c r="D62" s="180"/>
      <c r="E62" s="179" t="s">
        <v>54</v>
      </c>
      <c r="F62" s="181"/>
      <c r="G62" s="180"/>
    </row>
    <row r="63" spans="1:7" s="22" customFormat="1" ht="15.75" customHeight="1">
      <c r="A63" s="24" t="s">
        <v>279</v>
      </c>
      <c r="B63" s="196" t="s">
        <v>110</v>
      </c>
      <c r="C63" s="196"/>
      <c r="D63" s="196"/>
      <c r="E63" s="267" t="s">
        <v>354</v>
      </c>
      <c r="F63" s="267"/>
      <c r="G63" s="267"/>
    </row>
    <row r="64" spans="1:7" s="22" customFormat="1" ht="15.75" customHeight="1">
      <c r="A64" s="24" t="s">
        <v>280</v>
      </c>
      <c r="B64" s="196" t="s">
        <v>110</v>
      </c>
      <c r="C64" s="196"/>
      <c r="D64" s="196"/>
      <c r="E64" s="267" t="s">
        <v>354</v>
      </c>
      <c r="F64" s="267"/>
      <c r="G64" s="267"/>
    </row>
    <row r="65" spans="1:7" s="22" customFormat="1" ht="15.75" customHeight="1">
      <c r="A65" s="24" t="s">
        <v>281</v>
      </c>
      <c r="B65" s="196" t="s">
        <v>110</v>
      </c>
      <c r="C65" s="196"/>
      <c r="D65" s="196"/>
      <c r="E65" s="267" t="s">
        <v>354</v>
      </c>
      <c r="F65" s="267"/>
      <c r="G65" s="267"/>
    </row>
    <row r="66" spans="1:7" ht="15" customHeight="1">
      <c r="A66" s="278" t="s">
        <v>353</v>
      </c>
      <c r="B66" s="278"/>
      <c r="C66" s="278"/>
      <c r="D66" s="278"/>
      <c r="E66" s="278"/>
      <c r="F66" s="278"/>
      <c r="G66" s="278"/>
    </row>
    <row r="67" spans="1:7" ht="16.5">
      <c r="A67" s="193" t="s">
        <v>74</v>
      </c>
      <c r="B67" s="194"/>
      <c r="C67" s="194"/>
      <c r="D67" s="194"/>
      <c r="E67" s="194"/>
      <c r="F67" s="194"/>
      <c r="G67" s="195"/>
    </row>
    <row r="68" spans="1:7" ht="15.75">
      <c r="A68" s="70" t="s">
        <v>11</v>
      </c>
      <c r="B68" s="179" t="s">
        <v>12</v>
      </c>
      <c r="C68" s="181"/>
      <c r="D68" s="180"/>
      <c r="E68" s="200" t="s">
        <v>53</v>
      </c>
      <c r="F68" s="201"/>
      <c r="G68" s="202"/>
    </row>
    <row r="69" spans="1:7" s="22" customFormat="1" ht="15" customHeight="1">
      <c r="A69" s="24" t="s">
        <v>279</v>
      </c>
      <c r="B69" s="349">
        <v>1</v>
      </c>
      <c r="C69" s="350"/>
      <c r="D69" s="351"/>
      <c r="E69" s="279" t="s">
        <v>109</v>
      </c>
      <c r="F69" s="352"/>
      <c r="G69" s="280"/>
    </row>
    <row r="70" spans="1:7" s="22" customFormat="1" ht="15" customHeight="1">
      <c r="A70" s="24" t="s">
        <v>280</v>
      </c>
      <c r="B70" s="349">
        <v>1</v>
      </c>
      <c r="C70" s="350"/>
      <c r="D70" s="351"/>
      <c r="E70" s="279" t="s">
        <v>109</v>
      </c>
      <c r="F70" s="352"/>
      <c r="G70" s="280"/>
    </row>
    <row r="71" spans="1:7" s="22" customFormat="1" ht="15" customHeight="1">
      <c r="A71" s="24" t="s">
        <v>281</v>
      </c>
      <c r="B71" s="353" t="s">
        <v>110</v>
      </c>
      <c r="C71" s="354"/>
      <c r="D71" s="355"/>
      <c r="E71" s="356" t="s">
        <v>355</v>
      </c>
      <c r="F71" s="357"/>
      <c r="G71" s="358"/>
    </row>
    <row r="72" spans="1:7" ht="15" customHeight="1">
      <c r="A72" s="335" t="s">
        <v>123</v>
      </c>
      <c r="B72" s="336"/>
      <c r="C72" s="336"/>
      <c r="D72" s="336"/>
      <c r="E72" s="336"/>
      <c r="F72" s="336"/>
      <c r="G72" s="337"/>
    </row>
    <row r="73" spans="1:7" s="57" customFormat="1" ht="374.25" customHeight="1">
      <c r="A73" s="124"/>
      <c r="B73" s="125"/>
      <c r="C73" s="126"/>
      <c r="D73" s="125"/>
      <c r="E73" s="125"/>
      <c r="F73" s="125"/>
      <c r="G73" s="127"/>
    </row>
    <row r="74" spans="1:7" ht="16.5">
      <c r="A74" s="193" t="s">
        <v>75</v>
      </c>
      <c r="B74" s="194"/>
      <c r="C74" s="194"/>
      <c r="D74" s="194"/>
      <c r="E74" s="194"/>
      <c r="F74" s="194"/>
      <c r="G74" s="195"/>
    </row>
    <row r="75" spans="1:7" s="22" customFormat="1" ht="15.75">
      <c r="A75" s="76" t="s">
        <v>11</v>
      </c>
      <c r="B75" s="76" t="s">
        <v>13</v>
      </c>
      <c r="C75" s="200" t="s">
        <v>14</v>
      </c>
      <c r="D75" s="202"/>
      <c r="E75" s="200" t="s">
        <v>83</v>
      </c>
      <c r="F75" s="202"/>
      <c r="G75" s="76" t="s">
        <v>55</v>
      </c>
    </row>
    <row r="76" spans="1:7" s="22" customFormat="1" ht="54.95" customHeight="1">
      <c r="A76" s="68" t="s">
        <v>279</v>
      </c>
      <c r="B76" s="68">
        <v>6</v>
      </c>
      <c r="C76" s="175">
        <v>6</v>
      </c>
      <c r="D76" s="176"/>
      <c r="E76" s="175" t="s">
        <v>110</v>
      </c>
      <c r="F76" s="176"/>
      <c r="G76" s="63" t="s">
        <v>371</v>
      </c>
    </row>
    <row r="77" spans="1:7" ht="54.95" customHeight="1">
      <c r="A77" s="68" t="s">
        <v>280</v>
      </c>
      <c r="B77" s="68">
        <v>4</v>
      </c>
      <c r="C77" s="175">
        <v>4</v>
      </c>
      <c r="D77" s="176"/>
      <c r="E77" s="175" t="s">
        <v>372</v>
      </c>
      <c r="F77" s="176"/>
      <c r="G77" s="63" t="s">
        <v>371</v>
      </c>
    </row>
    <row r="78" spans="1:7" s="3" customFormat="1" ht="54.95" customHeight="1">
      <c r="A78" s="68" t="s">
        <v>281</v>
      </c>
      <c r="B78" s="68">
        <v>1</v>
      </c>
      <c r="C78" s="175">
        <v>1</v>
      </c>
      <c r="D78" s="176"/>
      <c r="E78" s="175" t="s">
        <v>110</v>
      </c>
      <c r="F78" s="176"/>
      <c r="G78" s="63" t="s">
        <v>371</v>
      </c>
    </row>
    <row r="79" spans="1:7" ht="16.5">
      <c r="A79" s="338" t="s">
        <v>107</v>
      </c>
      <c r="B79" s="339"/>
      <c r="C79" s="339"/>
      <c r="D79" s="339"/>
      <c r="E79" s="339"/>
      <c r="F79" s="339"/>
      <c r="G79" s="340"/>
    </row>
    <row r="80" spans="1:7" ht="31.5">
      <c r="A80" s="85" t="s">
        <v>16</v>
      </c>
      <c r="B80" s="76" t="s">
        <v>17</v>
      </c>
      <c r="C80" s="76" t="s">
        <v>18</v>
      </c>
      <c r="D80" s="76" t="s">
        <v>19</v>
      </c>
      <c r="E80" s="76" t="s">
        <v>20</v>
      </c>
      <c r="F80" s="70" t="s">
        <v>394</v>
      </c>
      <c r="G80" s="86" t="s">
        <v>21</v>
      </c>
    </row>
    <row r="81" spans="1:7" ht="133.5" customHeight="1">
      <c r="A81" s="91" t="s">
        <v>248</v>
      </c>
      <c r="B81" s="93" t="s">
        <v>249</v>
      </c>
      <c r="C81" s="93" t="s">
        <v>405</v>
      </c>
      <c r="D81" s="93" t="s">
        <v>250</v>
      </c>
      <c r="E81" s="93" t="s">
        <v>405</v>
      </c>
      <c r="F81" s="93" t="s">
        <v>405</v>
      </c>
      <c r="G81" s="94" t="s">
        <v>111</v>
      </c>
    </row>
    <row r="82" spans="1:7" ht="277.5" customHeight="1">
      <c r="A82" s="91" t="s">
        <v>251</v>
      </c>
      <c r="B82" s="93" t="s">
        <v>252</v>
      </c>
      <c r="C82" s="93" t="s">
        <v>253</v>
      </c>
      <c r="D82" s="93" t="s">
        <v>254</v>
      </c>
      <c r="E82" s="96">
        <v>0.312</v>
      </c>
      <c r="F82" s="146" t="s">
        <v>637</v>
      </c>
      <c r="G82" s="94" t="s">
        <v>111</v>
      </c>
    </row>
    <row r="83" spans="1:7" s="22" customFormat="1" ht="111" customHeight="1">
      <c r="A83" s="91" t="s">
        <v>255</v>
      </c>
      <c r="B83" s="93" t="s">
        <v>256</v>
      </c>
      <c r="C83" s="93" t="s">
        <v>257</v>
      </c>
      <c r="D83" s="93" t="s">
        <v>258</v>
      </c>
      <c r="E83" s="96">
        <v>0.315</v>
      </c>
      <c r="F83" s="146" t="s">
        <v>638</v>
      </c>
      <c r="G83" s="94" t="s">
        <v>111</v>
      </c>
    </row>
    <row r="84" spans="1:7" ht="95.25" customHeight="1">
      <c r="A84" s="91" t="s">
        <v>259</v>
      </c>
      <c r="B84" s="93" t="s">
        <v>260</v>
      </c>
      <c r="C84" s="93" t="s">
        <v>261</v>
      </c>
      <c r="D84" s="93" t="s">
        <v>262</v>
      </c>
      <c r="E84" s="96">
        <v>0.312</v>
      </c>
      <c r="F84" s="146" t="s">
        <v>639</v>
      </c>
      <c r="G84" s="94" t="s">
        <v>111</v>
      </c>
    </row>
    <row r="85" spans="1:7" ht="150.75" customHeight="1">
      <c r="A85" s="456" t="s">
        <v>263</v>
      </c>
      <c r="B85" s="458" t="s">
        <v>264</v>
      </c>
      <c r="C85" s="92" t="s">
        <v>265</v>
      </c>
      <c r="D85" s="458" t="s">
        <v>406</v>
      </c>
      <c r="E85" s="97">
        <v>7.1400000000000005E-2</v>
      </c>
      <c r="F85" s="460" t="s">
        <v>640</v>
      </c>
      <c r="G85" s="462" t="s">
        <v>111</v>
      </c>
    </row>
    <row r="86" spans="1:7" ht="75.75" customHeight="1">
      <c r="A86" s="457"/>
      <c r="B86" s="459"/>
      <c r="C86" s="93" t="s">
        <v>407</v>
      </c>
      <c r="D86" s="459"/>
      <c r="E86" s="95" t="s">
        <v>408</v>
      </c>
      <c r="F86" s="461"/>
      <c r="G86" s="463"/>
    </row>
    <row r="87" spans="1:7" ht="99" customHeight="1">
      <c r="A87" s="91" t="s">
        <v>266</v>
      </c>
      <c r="B87" s="93" t="s">
        <v>405</v>
      </c>
      <c r="C87" s="93" t="s">
        <v>267</v>
      </c>
      <c r="D87" s="93" t="s">
        <v>409</v>
      </c>
      <c r="E87" s="96">
        <v>0.2</v>
      </c>
      <c r="F87" s="95" t="s">
        <v>268</v>
      </c>
      <c r="G87" s="94" t="s">
        <v>111</v>
      </c>
    </row>
    <row r="88" spans="1:7" s="3" customFormat="1" ht="15.75">
      <c r="A88" s="285" t="s">
        <v>287</v>
      </c>
      <c r="B88" s="286"/>
      <c r="C88" s="286"/>
      <c r="D88" s="286"/>
      <c r="E88" s="286"/>
      <c r="F88" s="286"/>
      <c r="G88" s="287"/>
    </row>
    <row r="89" spans="1:7" s="3" customFormat="1" ht="18.75" customHeight="1">
      <c r="A89" s="467" t="s">
        <v>327</v>
      </c>
      <c r="B89" s="468"/>
      <c r="C89" s="468"/>
      <c r="D89" s="468"/>
      <c r="E89" s="468"/>
      <c r="F89" s="468"/>
      <c r="G89" s="469"/>
    </row>
    <row r="90" spans="1:7" s="3" customFormat="1" ht="15.75">
      <c r="A90" s="200" t="s">
        <v>328</v>
      </c>
      <c r="B90" s="201"/>
      <c r="C90" s="201"/>
      <c r="D90" s="201"/>
      <c r="E90" s="201"/>
      <c r="F90" s="201"/>
      <c r="G90" s="202"/>
    </row>
    <row r="91" spans="1:7" s="3" customFormat="1" ht="31.5">
      <c r="A91" s="76" t="s">
        <v>16</v>
      </c>
      <c r="B91" s="76" t="s">
        <v>17</v>
      </c>
      <c r="C91" s="76" t="s">
        <v>18</v>
      </c>
      <c r="D91" s="76" t="s">
        <v>19</v>
      </c>
      <c r="E91" s="76" t="s">
        <v>20</v>
      </c>
      <c r="F91" s="76" t="s">
        <v>329</v>
      </c>
      <c r="G91" s="70" t="s">
        <v>21</v>
      </c>
    </row>
    <row r="92" spans="1:7" s="3" customFormat="1" ht="405.75" customHeight="1">
      <c r="A92" s="82" t="s">
        <v>344</v>
      </c>
      <c r="B92" s="82" t="s">
        <v>330</v>
      </c>
      <c r="C92" s="82" t="s">
        <v>331</v>
      </c>
      <c r="D92" s="82" t="s">
        <v>332</v>
      </c>
      <c r="E92" s="50">
        <v>1</v>
      </c>
      <c r="F92" s="82" t="s">
        <v>333</v>
      </c>
      <c r="G92" s="82" t="s">
        <v>334</v>
      </c>
    </row>
    <row r="93" spans="1:7" s="3" customFormat="1" ht="127.5" customHeight="1">
      <c r="A93" s="82" t="s">
        <v>342</v>
      </c>
      <c r="B93" s="82" t="s">
        <v>330</v>
      </c>
      <c r="C93" s="82" t="s">
        <v>331</v>
      </c>
      <c r="D93" s="82" t="s">
        <v>332</v>
      </c>
      <c r="E93" s="50">
        <v>1</v>
      </c>
      <c r="F93" s="82" t="s">
        <v>335</v>
      </c>
      <c r="G93" s="82" t="s">
        <v>343</v>
      </c>
    </row>
    <row r="94" spans="1:7" s="3" customFormat="1" ht="15.75">
      <c r="A94" s="200" t="s">
        <v>336</v>
      </c>
      <c r="B94" s="201"/>
      <c r="C94" s="201"/>
      <c r="D94" s="201"/>
      <c r="E94" s="201"/>
      <c r="F94" s="201"/>
      <c r="G94" s="202"/>
    </row>
    <row r="95" spans="1:7" s="3" customFormat="1" ht="31.5">
      <c r="A95" s="76" t="s">
        <v>16</v>
      </c>
      <c r="B95" s="76" t="s">
        <v>17</v>
      </c>
      <c r="C95" s="76" t="s">
        <v>18</v>
      </c>
      <c r="D95" s="76" t="s">
        <v>19</v>
      </c>
      <c r="E95" s="76" t="s">
        <v>20</v>
      </c>
      <c r="F95" s="76" t="s">
        <v>329</v>
      </c>
      <c r="G95" s="70" t="s">
        <v>21</v>
      </c>
    </row>
    <row r="96" spans="1:7" s="3" customFormat="1" ht="201.75" customHeight="1">
      <c r="A96" s="82" t="s">
        <v>337</v>
      </c>
      <c r="B96" s="82" t="s">
        <v>338</v>
      </c>
      <c r="C96" s="82" t="s">
        <v>339</v>
      </c>
      <c r="D96" s="82" t="s">
        <v>332</v>
      </c>
      <c r="E96" s="50" t="s">
        <v>110</v>
      </c>
      <c r="F96" s="82" t="s">
        <v>340</v>
      </c>
      <c r="G96" s="82" t="s">
        <v>341</v>
      </c>
    </row>
    <row r="97" spans="1:7" ht="15.75" customHeight="1">
      <c r="A97" s="343" t="s">
        <v>165</v>
      </c>
      <c r="B97" s="344"/>
      <c r="C97" s="344"/>
      <c r="D97" s="344"/>
      <c r="E97" s="344"/>
      <c r="F97" s="344"/>
      <c r="G97" s="345"/>
    </row>
    <row r="98" spans="1:7" ht="15.75">
      <c r="A98" s="200" t="s">
        <v>138</v>
      </c>
      <c r="B98" s="201"/>
      <c r="C98" s="201"/>
      <c r="D98" s="201"/>
      <c r="E98" s="201"/>
      <c r="F98" s="201"/>
      <c r="G98" s="202"/>
    </row>
    <row r="99" spans="1:7" ht="15.75">
      <c r="A99" s="200" t="s">
        <v>139</v>
      </c>
      <c r="B99" s="201"/>
      <c r="C99" s="201"/>
      <c r="D99" s="201"/>
      <c r="E99" s="201"/>
      <c r="F99" s="201"/>
      <c r="G99" s="202"/>
    </row>
    <row r="100" spans="1:7" ht="104.25" customHeight="1">
      <c r="A100" s="98" t="s">
        <v>140</v>
      </c>
      <c r="B100" s="98" t="s">
        <v>197</v>
      </c>
      <c r="C100" s="98" t="s">
        <v>445</v>
      </c>
      <c r="D100" s="98" t="s">
        <v>157</v>
      </c>
      <c r="E100" s="99">
        <v>1</v>
      </c>
      <c r="F100" s="98" t="s">
        <v>446</v>
      </c>
      <c r="G100" s="98" t="s">
        <v>447</v>
      </c>
    </row>
    <row r="101" spans="1:7" ht="235.5" customHeight="1">
      <c r="A101" s="98" t="s">
        <v>141</v>
      </c>
      <c r="B101" s="98" t="s">
        <v>198</v>
      </c>
      <c r="C101" s="98" t="s">
        <v>199</v>
      </c>
      <c r="D101" s="98" t="s">
        <v>157</v>
      </c>
      <c r="E101" s="99">
        <v>1</v>
      </c>
      <c r="F101" s="98" t="s">
        <v>317</v>
      </c>
      <c r="G101" s="98" t="s">
        <v>448</v>
      </c>
    </row>
    <row r="102" spans="1:7" ht="58.5" customHeight="1">
      <c r="A102" s="98" t="s">
        <v>318</v>
      </c>
      <c r="B102" s="98" t="s">
        <v>319</v>
      </c>
      <c r="C102" s="98" t="s">
        <v>320</v>
      </c>
      <c r="D102" s="98" t="s">
        <v>157</v>
      </c>
      <c r="E102" s="99">
        <v>1</v>
      </c>
      <c r="F102" s="98" t="s">
        <v>321</v>
      </c>
      <c r="G102" s="98" t="s">
        <v>322</v>
      </c>
    </row>
    <row r="103" spans="1:7" ht="15.75">
      <c r="A103" s="200" t="s">
        <v>449</v>
      </c>
      <c r="B103" s="201"/>
      <c r="C103" s="201"/>
      <c r="D103" s="201"/>
      <c r="E103" s="201"/>
      <c r="F103" s="201"/>
      <c r="G103" s="202"/>
    </row>
    <row r="104" spans="1:7" ht="67.5" customHeight="1">
      <c r="A104" s="98" t="s">
        <v>142</v>
      </c>
      <c r="B104" s="98" t="s">
        <v>153</v>
      </c>
      <c r="C104" s="98" t="s">
        <v>200</v>
      </c>
      <c r="D104" s="98" t="s">
        <v>201</v>
      </c>
      <c r="E104" s="99">
        <v>0</v>
      </c>
      <c r="F104" s="98" t="s">
        <v>450</v>
      </c>
      <c r="G104" s="98" t="s">
        <v>451</v>
      </c>
    </row>
    <row r="105" spans="1:7" ht="15.75">
      <c r="A105" s="200" t="s">
        <v>143</v>
      </c>
      <c r="B105" s="201"/>
      <c r="C105" s="201"/>
      <c r="D105" s="201"/>
      <c r="E105" s="201"/>
      <c r="F105" s="201"/>
      <c r="G105" s="202"/>
    </row>
    <row r="106" spans="1:7" ht="77.25" customHeight="1">
      <c r="A106" s="98" t="s">
        <v>144</v>
      </c>
      <c r="B106" s="98" t="s">
        <v>153</v>
      </c>
      <c r="C106" s="98" t="s">
        <v>200</v>
      </c>
      <c r="D106" s="98" t="s">
        <v>452</v>
      </c>
      <c r="E106" s="99">
        <v>0.09</v>
      </c>
      <c r="F106" s="98" t="s">
        <v>202</v>
      </c>
      <c r="G106" s="98" t="s">
        <v>453</v>
      </c>
    </row>
    <row r="107" spans="1:7" ht="164.25" customHeight="1">
      <c r="A107" s="98" t="s">
        <v>145</v>
      </c>
      <c r="B107" s="98" t="s">
        <v>197</v>
      </c>
      <c r="C107" s="98" t="s">
        <v>203</v>
      </c>
      <c r="D107" s="98" t="s">
        <v>452</v>
      </c>
      <c r="E107" s="99">
        <v>0.8</v>
      </c>
      <c r="F107" s="98" t="s">
        <v>204</v>
      </c>
      <c r="G107" s="136" t="s">
        <v>635</v>
      </c>
    </row>
    <row r="108" spans="1:7" ht="111" customHeight="1">
      <c r="A108" s="98" t="s">
        <v>454</v>
      </c>
      <c r="B108" s="98" t="s">
        <v>197</v>
      </c>
      <c r="C108" s="98" t="s">
        <v>455</v>
      </c>
      <c r="D108" s="98" t="s">
        <v>452</v>
      </c>
      <c r="E108" s="99">
        <f>6/159</f>
        <v>3.7735849056603772E-2</v>
      </c>
      <c r="F108" s="98" t="s">
        <v>456</v>
      </c>
      <c r="G108" s="98" t="s">
        <v>457</v>
      </c>
    </row>
    <row r="109" spans="1:7" ht="68.25" customHeight="1">
      <c r="A109" s="98" t="s">
        <v>458</v>
      </c>
      <c r="B109" s="98" t="s">
        <v>155</v>
      </c>
      <c r="C109" s="98" t="s">
        <v>459</v>
      </c>
      <c r="D109" s="98" t="s">
        <v>452</v>
      </c>
      <c r="E109" s="99">
        <f>15/300</f>
        <v>0.05</v>
      </c>
      <c r="F109" s="98" t="s">
        <v>460</v>
      </c>
      <c r="G109" s="98" t="s">
        <v>457</v>
      </c>
    </row>
    <row r="110" spans="1:7" ht="15.75">
      <c r="A110" s="200" t="s">
        <v>146</v>
      </c>
      <c r="B110" s="201"/>
      <c r="C110" s="201"/>
      <c r="D110" s="201"/>
      <c r="E110" s="201"/>
      <c r="F110" s="201"/>
      <c r="G110" s="202"/>
    </row>
    <row r="111" spans="1:7" ht="135.75" customHeight="1">
      <c r="A111" s="453" t="s">
        <v>205</v>
      </c>
      <c r="B111" s="453" t="s">
        <v>206</v>
      </c>
      <c r="C111" s="98" t="s">
        <v>207</v>
      </c>
      <c r="D111" s="98" t="s">
        <v>461</v>
      </c>
      <c r="E111" s="99">
        <v>0.25</v>
      </c>
      <c r="F111" s="98" t="s">
        <v>462</v>
      </c>
      <c r="G111" s="98" t="s">
        <v>208</v>
      </c>
    </row>
    <row r="112" spans="1:7" ht="409.6" customHeight="1">
      <c r="A112" s="454"/>
      <c r="B112" s="454"/>
      <c r="C112" s="98" t="s">
        <v>209</v>
      </c>
      <c r="D112" s="98" t="s">
        <v>323</v>
      </c>
      <c r="E112" s="99">
        <v>0.3</v>
      </c>
      <c r="F112" s="98" t="s">
        <v>463</v>
      </c>
      <c r="G112" s="98" t="s">
        <v>464</v>
      </c>
    </row>
    <row r="113" spans="1:7" ht="381.75" customHeight="1">
      <c r="A113" s="454"/>
      <c r="B113" s="454"/>
      <c r="C113" s="98" t="s">
        <v>210</v>
      </c>
      <c r="D113" s="98" t="s">
        <v>465</v>
      </c>
      <c r="E113" s="99">
        <v>0.25</v>
      </c>
      <c r="F113" s="147" t="s">
        <v>641</v>
      </c>
      <c r="G113" s="98" t="s">
        <v>211</v>
      </c>
    </row>
    <row r="114" spans="1:7" ht="258.75" customHeight="1">
      <c r="A114" s="455"/>
      <c r="B114" s="455"/>
      <c r="C114" s="98" t="s">
        <v>212</v>
      </c>
      <c r="D114" s="98" t="s">
        <v>324</v>
      </c>
      <c r="E114" s="99">
        <v>0.3</v>
      </c>
      <c r="F114" s="98" t="s">
        <v>466</v>
      </c>
      <c r="G114" s="98" t="s">
        <v>467</v>
      </c>
    </row>
    <row r="115" spans="1:7" ht="15.75">
      <c r="A115" s="200" t="s">
        <v>147</v>
      </c>
      <c r="B115" s="201"/>
      <c r="C115" s="201"/>
      <c r="D115" s="201"/>
      <c r="E115" s="201"/>
      <c r="F115" s="201"/>
      <c r="G115" s="202"/>
    </row>
    <row r="116" spans="1:7" ht="15.75">
      <c r="A116" s="200" t="s">
        <v>148</v>
      </c>
      <c r="B116" s="201"/>
      <c r="C116" s="201"/>
      <c r="D116" s="201"/>
      <c r="E116" s="201"/>
      <c r="F116" s="201"/>
      <c r="G116" s="202"/>
    </row>
    <row r="117" spans="1:7" ht="123.75" customHeight="1">
      <c r="A117" s="98" t="s">
        <v>326</v>
      </c>
      <c r="B117" s="98" t="s">
        <v>213</v>
      </c>
      <c r="C117" s="99">
        <v>1</v>
      </c>
      <c r="D117" s="98" t="s">
        <v>158</v>
      </c>
      <c r="E117" s="99">
        <v>1</v>
      </c>
      <c r="F117" s="98" t="s">
        <v>214</v>
      </c>
      <c r="G117" s="98" t="s">
        <v>468</v>
      </c>
    </row>
    <row r="118" spans="1:7" ht="135.75" customHeight="1">
      <c r="A118" s="98" t="s">
        <v>149</v>
      </c>
      <c r="B118" s="98" t="s">
        <v>154</v>
      </c>
      <c r="C118" s="99">
        <v>1</v>
      </c>
      <c r="D118" s="98" t="s">
        <v>158</v>
      </c>
      <c r="E118" s="99">
        <v>1</v>
      </c>
      <c r="F118" s="98" t="s">
        <v>469</v>
      </c>
      <c r="G118" s="98" t="s">
        <v>163</v>
      </c>
    </row>
    <row r="119" spans="1:7" ht="142.5" customHeight="1">
      <c r="A119" s="98" t="s">
        <v>150</v>
      </c>
      <c r="B119" s="98" t="s">
        <v>154</v>
      </c>
      <c r="C119" s="99">
        <v>1</v>
      </c>
      <c r="D119" s="98" t="s">
        <v>159</v>
      </c>
      <c r="E119" s="99">
        <v>1</v>
      </c>
      <c r="F119" s="98" t="s">
        <v>470</v>
      </c>
      <c r="G119" s="98" t="s">
        <v>215</v>
      </c>
    </row>
    <row r="120" spans="1:7" ht="178.5" customHeight="1">
      <c r="A120" s="98" t="s">
        <v>151</v>
      </c>
      <c r="B120" s="98" t="s">
        <v>154</v>
      </c>
      <c r="C120" s="99">
        <v>1</v>
      </c>
      <c r="D120" s="98" t="s">
        <v>159</v>
      </c>
      <c r="E120" s="99">
        <v>1</v>
      </c>
      <c r="F120" s="98" t="s">
        <v>471</v>
      </c>
      <c r="G120" s="98" t="s">
        <v>164</v>
      </c>
    </row>
    <row r="121" spans="1:7" s="22" customFormat="1" ht="114.75" customHeight="1">
      <c r="A121" s="98" t="s">
        <v>472</v>
      </c>
      <c r="B121" s="98" t="s">
        <v>154</v>
      </c>
      <c r="C121" s="99">
        <v>1</v>
      </c>
      <c r="D121" s="98" t="s">
        <v>159</v>
      </c>
      <c r="E121" s="99">
        <v>1</v>
      </c>
      <c r="F121" s="98" t="s">
        <v>161</v>
      </c>
      <c r="G121" s="147" t="s">
        <v>473</v>
      </c>
    </row>
    <row r="122" spans="1:7" s="22" customFormat="1" ht="101.25" customHeight="1">
      <c r="A122" s="98" t="s">
        <v>474</v>
      </c>
      <c r="B122" s="98" t="s">
        <v>154</v>
      </c>
      <c r="C122" s="99">
        <v>1</v>
      </c>
      <c r="D122" s="98" t="s">
        <v>159</v>
      </c>
      <c r="E122" s="99">
        <v>1</v>
      </c>
      <c r="F122" s="98" t="s">
        <v>161</v>
      </c>
      <c r="G122" s="98" t="s">
        <v>475</v>
      </c>
    </row>
    <row r="123" spans="1:7" s="22" customFormat="1" ht="70.5" customHeight="1">
      <c r="A123" s="98" t="s">
        <v>152</v>
      </c>
      <c r="B123" s="98" t="s">
        <v>216</v>
      </c>
      <c r="C123" s="99">
        <v>1</v>
      </c>
      <c r="D123" s="98" t="s">
        <v>159</v>
      </c>
      <c r="E123" s="99">
        <v>1</v>
      </c>
      <c r="F123" s="98" t="s">
        <v>476</v>
      </c>
      <c r="G123" s="98" t="s">
        <v>477</v>
      </c>
    </row>
    <row r="124" spans="1:7" s="22" customFormat="1" ht="192.75" customHeight="1">
      <c r="A124" s="98" t="s">
        <v>478</v>
      </c>
      <c r="B124" s="98" t="s">
        <v>154</v>
      </c>
      <c r="C124" s="99">
        <v>1</v>
      </c>
      <c r="D124" s="98" t="s">
        <v>159</v>
      </c>
      <c r="E124" s="99">
        <v>0.5</v>
      </c>
      <c r="F124" s="98" t="s">
        <v>479</v>
      </c>
      <c r="G124" s="98" t="s">
        <v>480</v>
      </c>
    </row>
    <row r="125" spans="1:7" s="22" customFormat="1" ht="87.75" customHeight="1">
      <c r="A125" s="78" t="s">
        <v>218</v>
      </c>
      <c r="B125" s="78" t="s">
        <v>219</v>
      </c>
      <c r="C125" s="78" t="s">
        <v>220</v>
      </c>
      <c r="D125" s="78" t="s">
        <v>221</v>
      </c>
      <c r="E125" s="49">
        <v>0.85</v>
      </c>
      <c r="F125" s="78" t="s">
        <v>222</v>
      </c>
      <c r="G125" s="78" t="s">
        <v>223</v>
      </c>
    </row>
    <row r="126" spans="1:7" s="22" customFormat="1" ht="15.75">
      <c r="A126" s="200" t="s">
        <v>217</v>
      </c>
      <c r="B126" s="201"/>
      <c r="C126" s="201"/>
      <c r="D126" s="201"/>
      <c r="E126" s="201"/>
      <c r="F126" s="201"/>
      <c r="G126" s="202"/>
    </row>
    <row r="127" spans="1:7" s="22" customFormat="1" ht="78.75" customHeight="1">
      <c r="A127" s="100" t="s">
        <v>218</v>
      </c>
      <c r="B127" s="98" t="s">
        <v>219</v>
      </c>
      <c r="C127" s="98" t="s">
        <v>220</v>
      </c>
      <c r="D127" s="98" t="s">
        <v>221</v>
      </c>
      <c r="E127" s="99">
        <v>0.89</v>
      </c>
      <c r="F127" s="98" t="s">
        <v>481</v>
      </c>
      <c r="G127" s="98" t="s">
        <v>482</v>
      </c>
    </row>
    <row r="128" spans="1:7" s="22" customFormat="1" ht="15.75">
      <c r="A128" s="200" t="s">
        <v>196</v>
      </c>
      <c r="B128" s="201"/>
      <c r="C128" s="201"/>
      <c r="D128" s="201"/>
      <c r="E128" s="201"/>
      <c r="F128" s="201"/>
      <c r="G128" s="202"/>
    </row>
    <row r="129" spans="1:7" s="22" customFormat="1" ht="159" customHeight="1">
      <c r="A129" s="98" t="s">
        <v>483</v>
      </c>
      <c r="B129" s="98" t="s">
        <v>484</v>
      </c>
      <c r="C129" s="98" t="s">
        <v>156</v>
      </c>
      <c r="D129" s="98" t="s">
        <v>160</v>
      </c>
      <c r="E129" s="99">
        <v>1</v>
      </c>
      <c r="F129" s="98" t="s">
        <v>325</v>
      </c>
      <c r="G129" s="98" t="s">
        <v>485</v>
      </c>
    </row>
    <row r="130" spans="1:7" s="22" customFormat="1" ht="15.75">
      <c r="A130" s="200" t="s">
        <v>487</v>
      </c>
      <c r="B130" s="201"/>
      <c r="C130" s="201"/>
      <c r="D130" s="201"/>
      <c r="E130" s="201"/>
      <c r="F130" s="201"/>
      <c r="G130" s="202"/>
    </row>
    <row r="131" spans="1:7" s="22" customFormat="1" ht="80.25" customHeight="1">
      <c r="A131" s="98" t="s">
        <v>488</v>
      </c>
      <c r="B131" s="98" t="s">
        <v>489</v>
      </c>
      <c r="C131" s="98" t="s">
        <v>490</v>
      </c>
      <c r="D131" s="147" t="s">
        <v>642</v>
      </c>
      <c r="E131" s="104">
        <v>1</v>
      </c>
      <c r="F131" s="98" t="s">
        <v>491</v>
      </c>
      <c r="G131" s="77" t="s">
        <v>492</v>
      </c>
    </row>
    <row r="132" spans="1:7" s="22" customFormat="1" ht="145.5" customHeight="1">
      <c r="A132" s="98" t="s">
        <v>493</v>
      </c>
      <c r="B132" s="98" t="s">
        <v>489</v>
      </c>
      <c r="C132" s="98" t="s">
        <v>490</v>
      </c>
      <c r="D132" s="147" t="s">
        <v>521</v>
      </c>
      <c r="E132" s="104">
        <v>1</v>
      </c>
      <c r="F132" s="98" t="s">
        <v>494</v>
      </c>
      <c r="G132" s="98" t="s">
        <v>492</v>
      </c>
    </row>
    <row r="133" spans="1:7" s="22" customFormat="1" ht="101.25" customHeight="1">
      <c r="A133" s="98" t="s">
        <v>495</v>
      </c>
      <c r="B133" s="98" t="s">
        <v>489</v>
      </c>
      <c r="C133" s="98" t="s">
        <v>490</v>
      </c>
      <c r="D133" s="147" t="s">
        <v>644</v>
      </c>
      <c r="E133" s="104">
        <v>1</v>
      </c>
      <c r="F133" s="105" t="s">
        <v>496</v>
      </c>
      <c r="G133" s="98" t="s">
        <v>492</v>
      </c>
    </row>
    <row r="134" spans="1:7" s="22" customFormat="1" ht="84" customHeight="1">
      <c r="A134" s="98" t="s">
        <v>497</v>
      </c>
      <c r="B134" s="98" t="s">
        <v>489</v>
      </c>
      <c r="C134" s="98" t="s">
        <v>490</v>
      </c>
      <c r="D134" s="147" t="s">
        <v>644</v>
      </c>
      <c r="E134" s="104">
        <v>1</v>
      </c>
      <c r="F134" s="105" t="s">
        <v>496</v>
      </c>
      <c r="G134" s="98" t="s">
        <v>492</v>
      </c>
    </row>
    <row r="135" spans="1:7" s="22" customFormat="1" ht="87.75" customHeight="1">
      <c r="A135" s="98" t="s">
        <v>498</v>
      </c>
      <c r="B135" s="98" t="s">
        <v>489</v>
      </c>
      <c r="C135" s="98" t="s">
        <v>490</v>
      </c>
      <c r="D135" s="147" t="s">
        <v>521</v>
      </c>
      <c r="E135" s="104">
        <v>1</v>
      </c>
      <c r="F135" s="105" t="s">
        <v>499</v>
      </c>
      <c r="G135" s="98" t="s">
        <v>500</v>
      </c>
    </row>
    <row r="136" spans="1:7" s="22" customFormat="1" ht="62.25" customHeight="1">
      <c r="A136" s="98" t="s">
        <v>501</v>
      </c>
      <c r="B136" s="98" t="s">
        <v>489</v>
      </c>
      <c r="C136" s="98" t="s">
        <v>490</v>
      </c>
      <c r="D136" s="147" t="s">
        <v>521</v>
      </c>
      <c r="E136" s="104">
        <v>1</v>
      </c>
      <c r="F136" s="105"/>
      <c r="G136" s="98" t="s">
        <v>492</v>
      </c>
    </row>
    <row r="137" spans="1:7" s="22" customFormat="1" ht="155.25" customHeight="1">
      <c r="A137" s="98" t="s">
        <v>502</v>
      </c>
      <c r="B137" s="98" t="s">
        <v>489</v>
      </c>
      <c r="C137" s="98" t="s">
        <v>490</v>
      </c>
      <c r="D137" s="147" t="s">
        <v>521</v>
      </c>
      <c r="E137" s="104">
        <v>1</v>
      </c>
      <c r="F137" s="105" t="s">
        <v>503</v>
      </c>
      <c r="G137" s="98" t="s">
        <v>492</v>
      </c>
    </row>
    <row r="138" spans="1:7" s="22" customFormat="1" ht="72" customHeight="1">
      <c r="A138" s="98" t="s">
        <v>504</v>
      </c>
      <c r="B138" s="98" t="s">
        <v>489</v>
      </c>
      <c r="C138" s="98" t="s">
        <v>490</v>
      </c>
      <c r="D138" s="147" t="s">
        <v>521</v>
      </c>
      <c r="E138" s="104">
        <v>1</v>
      </c>
      <c r="F138" s="98" t="s">
        <v>505</v>
      </c>
      <c r="G138" s="77" t="s">
        <v>506</v>
      </c>
    </row>
    <row r="139" spans="1:7" s="22" customFormat="1" ht="67.5" customHeight="1">
      <c r="A139" s="98" t="s">
        <v>507</v>
      </c>
      <c r="B139" s="98" t="s">
        <v>489</v>
      </c>
      <c r="C139" s="98" t="s">
        <v>490</v>
      </c>
      <c r="D139" s="147" t="s">
        <v>521</v>
      </c>
      <c r="E139" s="104">
        <v>1</v>
      </c>
      <c r="F139" s="105" t="s">
        <v>496</v>
      </c>
      <c r="G139" s="98" t="s">
        <v>492</v>
      </c>
    </row>
    <row r="140" spans="1:7" s="22" customFormat="1" ht="108" customHeight="1">
      <c r="A140" s="98" t="s">
        <v>508</v>
      </c>
      <c r="B140" s="98" t="s">
        <v>489</v>
      </c>
      <c r="C140" s="98" t="s">
        <v>490</v>
      </c>
      <c r="D140" s="147" t="s">
        <v>644</v>
      </c>
      <c r="E140" s="104">
        <v>1</v>
      </c>
      <c r="F140" s="105" t="s">
        <v>509</v>
      </c>
      <c r="G140" s="98" t="s">
        <v>492</v>
      </c>
    </row>
    <row r="141" spans="1:7" s="22" customFormat="1" ht="87.75" customHeight="1">
      <c r="A141" s="98" t="s">
        <v>510</v>
      </c>
      <c r="B141" s="98" t="s">
        <v>489</v>
      </c>
      <c r="C141" s="98" t="s">
        <v>490</v>
      </c>
      <c r="D141" s="147" t="s">
        <v>644</v>
      </c>
      <c r="E141" s="104">
        <v>1</v>
      </c>
      <c r="F141" s="105" t="s">
        <v>509</v>
      </c>
      <c r="G141" s="98" t="s">
        <v>492</v>
      </c>
    </row>
    <row r="142" spans="1:7" s="22" customFormat="1" ht="67.5" customHeight="1">
      <c r="A142" s="98" t="s">
        <v>511</v>
      </c>
      <c r="B142" s="98" t="s">
        <v>489</v>
      </c>
      <c r="C142" s="98" t="s">
        <v>490</v>
      </c>
      <c r="D142" s="147" t="s">
        <v>642</v>
      </c>
      <c r="E142" s="104">
        <v>1</v>
      </c>
      <c r="F142" s="105" t="s">
        <v>499</v>
      </c>
      <c r="G142" s="98" t="s">
        <v>492</v>
      </c>
    </row>
    <row r="143" spans="1:7" s="22" customFormat="1" ht="76.5" customHeight="1">
      <c r="A143" s="98" t="s">
        <v>512</v>
      </c>
      <c r="B143" s="98" t="s">
        <v>489</v>
      </c>
      <c r="C143" s="98" t="s">
        <v>490</v>
      </c>
      <c r="D143" s="147" t="s">
        <v>642</v>
      </c>
      <c r="E143" s="104">
        <v>1</v>
      </c>
      <c r="F143" s="105" t="s">
        <v>496</v>
      </c>
      <c r="G143" s="98" t="s">
        <v>492</v>
      </c>
    </row>
    <row r="144" spans="1:7" s="22" customFormat="1" ht="79.5" customHeight="1">
      <c r="A144" s="98" t="s">
        <v>513</v>
      </c>
      <c r="B144" s="98" t="s">
        <v>489</v>
      </c>
      <c r="C144" s="98" t="s">
        <v>490</v>
      </c>
      <c r="D144" s="147" t="s">
        <v>642</v>
      </c>
      <c r="E144" s="104">
        <v>1</v>
      </c>
      <c r="F144" s="105" t="s">
        <v>496</v>
      </c>
      <c r="G144" s="98" t="s">
        <v>492</v>
      </c>
    </row>
    <row r="145" spans="1:7" s="22" customFormat="1" ht="79.5" customHeight="1">
      <c r="A145" s="98" t="s">
        <v>514</v>
      </c>
      <c r="B145" s="98" t="s">
        <v>489</v>
      </c>
      <c r="C145" s="98" t="s">
        <v>490</v>
      </c>
      <c r="D145" s="147" t="s">
        <v>642</v>
      </c>
      <c r="E145" s="104">
        <v>1</v>
      </c>
      <c r="F145" s="105" t="s">
        <v>496</v>
      </c>
      <c r="G145" s="98" t="s">
        <v>492</v>
      </c>
    </row>
    <row r="146" spans="1:7" s="22" customFormat="1" ht="73.5" customHeight="1">
      <c r="A146" s="98" t="s">
        <v>515</v>
      </c>
      <c r="B146" s="98" t="s">
        <v>489</v>
      </c>
      <c r="C146" s="98" t="s">
        <v>490</v>
      </c>
      <c r="D146" s="147" t="s">
        <v>642</v>
      </c>
      <c r="E146" s="104">
        <v>1</v>
      </c>
      <c r="F146" s="98" t="s">
        <v>516</v>
      </c>
      <c r="G146" s="98" t="s">
        <v>492</v>
      </c>
    </row>
    <row r="147" spans="1:7" s="22" customFormat="1" ht="64.5" customHeight="1">
      <c r="A147" s="98" t="s">
        <v>517</v>
      </c>
      <c r="B147" s="98" t="s">
        <v>489</v>
      </c>
      <c r="C147" s="98" t="s">
        <v>490</v>
      </c>
      <c r="D147" s="147" t="s">
        <v>642</v>
      </c>
      <c r="E147" s="104">
        <v>1</v>
      </c>
      <c r="F147" s="98" t="s">
        <v>518</v>
      </c>
      <c r="G147" s="98" t="s">
        <v>492</v>
      </c>
    </row>
    <row r="148" spans="1:7" s="22" customFormat="1" ht="72" customHeight="1">
      <c r="A148" s="98" t="s">
        <v>519</v>
      </c>
      <c r="B148" s="98" t="s">
        <v>489</v>
      </c>
      <c r="C148" s="98" t="s">
        <v>490</v>
      </c>
      <c r="D148" s="147" t="s">
        <v>642</v>
      </c>
      <c r="E148" s="104">
        <v>1</v>
      </c>
      <c r="F148" s="105" t="s">
        <v>496</v>
      </c>
      <c r="G148" s="98" t="s">
        <v>492</v>
      </c>
    </row>
    <row r="149" spans="1:7" s="22" customFormat="1" ht="79.5" customHeight="1">
      <c r="A149" s="98" t="s">
        <v>520</v>
      </c>
      <c r="B149" s="98" t="s">
        <v>489</v>
      </c>
      <c r="C149" s="105" t="s">
        <v>499</v>
      </c>
      <c r="D149" s="98" t="s">
        <v>521</v>
      </c>
      <c r="E149" s="104">
        <v>1</v>
      </c>
      <c r="F149" s="98" t="s">
        <v>490</v>
      </c>
      <c r="G149" s="98" t="s">
        <v>492</v>
      </c>
    </row>
    <row r="150" spans="1:7" s="22" customFormat="1" ht="128.25" customHeight="1">
      <c r="A150" s="98" t="s">
        <v>522</v>
      </c>
      <c r="B150" s="98" t="s">
        <v>523</v>
      </c>
      <c r="C150" s="100" t="s">
        <v>524</v>
      </c>
      <c r="D150" s="98" t="s">
        <v>525</v>
      </c>
      <c r="E150" s="104">
        <v>1</v>
      </c>
      <c r="F150" s="101" t="s">
        <v>526</v>
      </c>
      <c r="G150" s="98" t="s">
        <v>527</v>
      </c>
    </row>
    <row r="151" spans="1:7" s="22" customFormat="1" ht="152.25" customHeight="1">
      <c r="A151" s="98" t="s">
        <v>528</v>
      </c>
      <c r="B151" s="98" t="s">
        <v>529</v>
      </c>
      <c r="C151" s="98" t="s">
        <v>530</v>
      </c>
      <c r="D151" s="105" t="s">
        <v>521</v>
      </c>
      <c r="E151" s="104">
        <v>1</v>
      </c>
      <c r="F151" s="105" t="s">
        <v>531</v>
      </c>
      <c r="G151" s="106" t="s">
        <v>532</v>
      </c>
    </row>
    <row r="152" spans="1:7" s="22" customFormat="1" ht="156.75" customHeight="1">
      <c r="A152" s="122" t="s">
        <v>533</v>
      </c>
      <c r="B152" s="122" t="s">
        <v>534</v>
      </c>
      <c r="C152" s="178" t="s">
        <v>535</v>
      </c>
      <c r="D152" s="122" t="s">
        <v>536</v>
      </c>
      <c r="E152" s="111">
        <v>0.95</v>
      </c>
      <c r="F152" s="122" t="s">
        <v>537</v>
      </c>
      <c r="G152" s="122" t="s">
        <v>538</v>
      </c>
    </row>
    <row r="153" spans="1:7" s="22" customFormat="1" ht="189" customHeight="1">
      <c r="A153" s="122" t="s">
        <v>539</v>
      </c>
      <c r="B153" s="122" t="s">
        <v>540</v>
      </c>
      <c r="C153" s="178"/>
      <c r="D153" s="122" t="s">
        <v>541</v>
      </c>
      <c r="E153" s="111">
        <v>0.66</v>
      </c>
      <c r="F153" s="122" t="s">
        <v>542</v>
      </c>
      <c r="G153" s="121" t="s">
        <v>543</v>
      </c>
    </row>
    <row r="154" spans="1:7" s="22" customFormat="1" ht="174.75" customHeight="1">
      <c r="A154" s="122" t="s">
        <v>544</v>
      </c>
      <c r="B154" s="122" t="s">
        <v>545</v>
      </c>
      <c r="C154" s="178"/>
      <c r="D154" s="122" t="s">
        <v>546</v>
      </c>
      <c r="E154" s="111">
        <v>0.66</v>
      </c>
      <c r="F154" s="122" t="s">
        <v>547</v>
      </c>
      <c r="G154" s="121" t="s">
        <v>548</v>
      </c>
    </row>
    <row r="155" spans="1:7" s="22" customFormat="1" ht="168.75" customHeight="1">
      <c r="A155" s="122" t="s">
        <v>549</v>
      </c>
      <c r="B155" s="122" t="s">
        <v>550</v>
      </c>
      <c r="C155" s="178"/>
      <c r="D155" s="122" t="s">
        <v>551</v>
      </c>
      <c r="E155" s="111">
        <v>1</v>
      </c>
      <c r="F155" s="148" t="s">
        <v>405</v>
      </c>
      <c r="G155" s="121" t="s">
        <v>552</v>
      </c>
    </row>
    <row r="156" spans="1:7" s="22" customFormat="1" ht="150.75" customHeight="1">
      <c r="A156" s="122" t="s">
        <v>553</v>
      </c>
      <c r="B156" s="122" t="s">
        <v>554</v>
      </c>
      <c r="C156" s="178"/>
      <c r="D156" s="147" t="s">
        <v>645</v>
      </c>
      <c r="E156" s="111">
        <v>1</v>
      </c>
      <c r="F156" s="148" t="s">
        <v>405</v>
      </c>
      <c r="G156" s="121" t="s">
        <v>555</v>
      </c>
    </row>
    <row r="157" spans="1:7" s="22" customFormat="1" ht="249.75" customHeight="1">
      <c r="A157" s="149" t="s">
        <v>556</v>
      </c>
      <c r="B157" s="149" t="s">
        <v>557</v>
      </c>
      <c r="C157" s="149" t="s">
        <v>558</v>
      </c>
      <c r="D157" s="149" t="s">
        <v>643</v>
      </c>
      <c r="E157" s="150" t="s">
        <v>559</v>
      </c>
      <c r="F157" s="150" t="s">
        <v>646</v>
      </c>
      <c r="G157" s="149" t="s">
        <v>560</v>
      </c>
    </row>
    <row r="158" spans="1:7" s="22" customFormat="1" ht="129.75" customHeight="1">
      <c r="A158" s="113" t="s">
        <v>561</v>
      </c>
      <c r="B158" s="113" t="s">
        <v>562</v>
      </c>
      <c r="C158" s="113" t="s">
        <v>563</v>
      </c>
      <c r="D158" s="113" t="s">
        <v>564</v>
      </c>
      <c r="E158" s="111">
        <v>1</v>
      </c>
      <c r="F158" s="112" t="s">
        <v>565</v>
      </c>
      <c r="G158" s="114" t="s">
        <v>566</v>
      </c>
    </row>
    <row r="159" spans="1:7" s="22" customFormat="1" ht="99" customHeight="1">
      <c r="A159" s="113" t="s">
        <v>567</v>
      </c>
      <c r="B159" s="113" t="s">
        <v>568</v>
      </c>
      <c r="C159" s="113" t="s">
        <v>569</v>
      </c>
      <c r="D159" s="113" t="s">
        <v>536</v>
      </c>
      <c r="E159" s="111">
        <v>1</v>
      </c>
      <c r="F159" s="112" t="s">
        <v>570</v>
      </c>
      <c r="G159" s="77" t="s">
        <v>492</v>
      </c>
    </row>
    <row r="160" spans="1:7" s="22" customFormat="1" ht="102" customHeight="1">
      <c r="A160" s="113" t="s">
        <v>571</v>
      </c>
      <c r="B160" s="113" t="s">
        <v>572</v>
      </c>
      <c r="C160" s="113" t="s">
        <v>573</v>
      </c>
      <c r="D160" s="113" t="s">
        <v>536</v>
      </c>
      <c r="E160" s="111">
        <v>1</v>
      </c>
      <c r="F160" s="112" t="s">
        <v>574</v>
      </c>
      <c r="G160" s="77" t="s">
        <v>575</v>
      </c>
    </row>
    <row r="161" spans="1:7" s="22" customFormat="1" ht="106.5" customHeight="1">
      <c r="A161" s="113" t="s">
        <v>576</v>
      </c>
      <c r="B161" s="113" t="s">
        <v>577</v>
      </c>
      <c r="C161" s="113" t="s">
        <v>578</v>
      </c>
      <c r="D161" s="113" t="s">
        <v>579</v>
      </c>
      <c r="E161" s="111">
        <v>1</v>
      </c>
      <c r="F161" s="112" t="s">
        <v>580</v>
      </c>
      <c r="G161" s="77" t="s">
        <v>581</v>
      </c>
    </row>
    <row r="162" spans="1:7" s="22" customFormat="1" ht="168.75" customHeight="1">
      <c r="A162" s="113" t="s">
        <v>582</v>
      </c>
      <c r="B162" s="113" t="s">
        <v>583</v>
      </c>
      <c r="C162" s="113" t="s">
        <v>584</v>
      </c>
      <c r="D162" s="113" t="s">
        <v>585</v>
      </c>
      <c r="E162" s="111">
        <v>1</v>
      </c>
      <c r="F162" s="112" t="s">
        <v>586</v>
      </c>
      <c r="G162" s="107" t="s">
        <v>587</v>
      </c>
    </row>
    <row r="163" spans="1:7" s="22" customFormat="1" ht="122.25" customHeight="1">
      <c r="A163" s="113" t="s">
        <v>588</v>
      </c>
      <c r="B163" s="113" t="s">
        <v>589</v>
      </c>
      <c r="C163" s="113" t="s">
        <v>590</v>
      </c>
      <c r="D163" s="113" t="s">
        <v>591</v>
      </c>
      <c r="E163" s="111">
        <v>1</v>
      </c>
      <c r="F163" s="112" t="s">
        <v>592</v>
      </c>
      <c r="G163" s="77" t="s">
        <v>593</v>
      </c>
    </row>
    <row r="164" spans="1:7" s="22" customFormat="1" ht="178.5" customHeight="1">
      <c r="A164" s="113" t="s">
        <v>594</v>
      </c>
      <c r="B164" s="113" t="s">
        <v>595</v>
      </c>
      <c r="C164" s="113" t="s">
        <v>596</v>
      </c>
      <c r="D164" s="113" t="s">
        <v>597</v>
      </c>
      <c r="E164" s="111">
        <v>1</v>
      </c>
      <c r="F164" s="112" t="s">
        <v>598</v>
      </c>
      <c r="G164" s="77" t="s">
        <v>492</v>
      </c>
    </row>
    <row r="165" spans="1:7" s="22" customFormat="1" ht="162.75" customHeight="1">
      <c r="A165" s="113" t="s">
        <v>599</v>
      </c>
      <c r="B165" s="113" t="s">
        <v>600</v>
      </c>
      <c r="C165" s="113" t="s">
        <v>601</v>
      </c>
      <c r="D165" s="113" t="s">
        <v>602</v>
      </c>
      <c r="E165" s="111">
        <v>1</v>
      </c>
      <c r="F165" s="112" t="s">
        <v>586</v>
      </c>
      <c r="G165" s="115" t="s">
        <v>603</v>
      </c>
    </row>
    <row r="166" spans="1:7" s="22" customFormat="1" ht="139.5" customHeight="1">
      <c r="A166" s="108" t="s">
        <v>604</v>
      </c>
      <c r="B166" s="108" t="s">
        <v>605</v>
      </c>
      <c r="C166" s="108" t="s">
        <v>606</v>
      </c>
      <c r="D166" s="108" t="s">
        <v>607</v>
      </c>
      <c r="E166" s="109">
        <v>1</v>
      </c>
      <c r="F166" s="109">
        <v>1</v>
      </c>
      <c r="G166" s="110" t="s">
        <v>608</v>
      </c>
    </row>
    <row r="167" spans="1:7" s="22" customFormat="1" ht="105" customHeight="1">
      <c r="A167" s="108" t="s">
        <v>609</v>
      </c>
      <c r="B167" s="108" t="s">
        <v>605</v>
      </c>
      <c r="C167" s="108" t="s">
        <v>610</v>
      </c>
      <c r="D167" s="108" t="s">
        <v>607</v>
      </c>
      <c r="E167" s="109">
        <v>1</v>
      </c>
      <c r="F167" s="109">
        <v>0.9</v>
      </c>
      <c r="G167" s="110" t="s">
        <v>270</v>
      </c>
    </row>
    <row r="168" spans="1:7" s="22" customFormat="1" ht="90.75" customHeight="1">
      <c r="A168" s="108" t="s">
        <v>611</v>
      </c>
      <c r="B168" s="108" t="s">
        <v>605</v>
      </c>
      <c r="C168" s="108" t="s">
        <v>612</v>
      </c>
      <c r="D168" s="108" t="s">
        <v>607</v>
      </c>
      <c r="E168" s="109">
        <v>1</v>
      </c>
      <c r="F168" s="109">
        <v>0.8</v>
      </c>
      <c r="G168" s="108" t="s">
        <v>613</v>
      </c>
    </row>
    <row r="169" spans="1:7" s="22" customFormat="1" ht="74.25" customHeight="1">
      <c r="A169" s="108" t="s">
        <v>614</v>
      </c>
      <c r="B169" s="108" t="s">
        <v>615</v>
      </c>
      <c r="C169" s="108" t="s">
        <v>616</v>
      </c>
      <c r="D169" s="108" t="s">
        <v>607</v>
      </c>
      <c r="E169" s="109">
        <v>1</v>
      </c>
      <c r="F169" s="109">
        <v>0.95</v>
      </c>
      <c r="G169" s="110" t="s">
        <v>617</v>
      </c>
    </row>
    <row r="170" spans="1:7" s="22" customFormat="1" ht="72" customHeight="1">
      <c r="A170" s="108" t="s">
        <v>618</v>
      </c>
      <c r="B170" s="108" t="s">
        <v>619</v>
      </c>
      <c r="C170" s="108" t="s">
        <v>620</v>
      </c>
      <c r="D170" s="108" t="s">
        <v>621</v>
      </c>
      <c r="E170" s="109">
        <v>1</v>
      </c>
      <c r="F170" s="109">
        <v>0.95</v>
      </c>
      <c r="G170" s="110" t="s">
        <v>622</v>
      </c>
    </row>
    <row r="171" spans="1:7" s="22" customFormat="1" ht="163.5" customHeight="1">
      <c r="A171" s="108" t="s">
        <v>623</v>
      </c>
      <c r="B171" s="108" t="s">
        <v>624</v>
      </c>
      <c r="C171" s="108" t="s">
        <v>625</v>
      </c>
      <c r="D171" s="108" t="s">
        <v>621</v>
      </c>
      <c r="E171" s="109">
        <v>1</v>
      </c>
      <c r="F171" s="109">
        <v>1</v>
      </c>
      <c r="G171" s="108" t="s">
        <v>626</v>
      </c>
    </row>
    <row r="172" spans="1:7" s="22" customFormat="1">
      <c r="A172" s="129"/>
      <c r="B172" s="102"/>
      <c r="C172" s="102"/>
      <c r="D172" s="102"/>
      <c r="E172" s="103"/>
      <c r="F172" s="102"/>
      <c r="G172" s="130"/>
    </row>
    <row r="173" spans="1:7" s="22" customFormat="1">
      <c r="A173" s="129"/>
      <c r="B173" s="102"/>
      <c r="C173" s="102"/>
      <c r="D173" s="102"/>
      <c r="E173" s="103"/>
      <c r="F173" s="102"/>
      <c r="G173" s="130"/>
    </row>
    <row r="174" spans="1:7" s="22" customFormat="1">
      <c r="A174" s="129"/>
      <c r="B174" s="102"/>
      <c r="C174" s="102"/>
      <c r="D174" s="102"/>
      <c r="E174" s="103"/>
      <c r="F174" s="102"/>
      <c r="G174" s="130"/>
    </row>
    <row r="175" spans="1:7" s="22" customFormat="1">
      <c r="A175" s="129"/>
      <c r="B175" s="102"/>
      <c r="C175" s="102"/>
      <c r="D175" s="102"/>
      <c r="E175" s="103"/>
      <c r="F175" s="102"/>
      <c r="G175" s="130"/>
    </row>
    <row r="176" spans="1:7" s="22" customFormat="1">
      <c r="A176" s="129"/>
      <c r="B176" s="102"/>
      <c r="C176" s="102"/>
      <c r="D176" s="102"/>
      <c r="E176" s="103"/>
      <c r="F176" s="102"/>
      <c r="G176" s="130"/>
    </row>
    <row r="177" spans="1:7" s="22" customFormat="1">
      <c r="A177" s="129"/>
      <c r="B177" s="102"/>
      <c r="C177" s="102"/>
      <c r="D177" s="102"/>
      <c r="E177" s="103"/>
      <c r="F177" s="102"/>
      <c r="G177" s="130"/>
    </row>
    <row r="178" spans="1:7" s="22" customFormat="1">
      <c r="A178" s="129"/>
      <c r="B178" s="102"/>
      <c r="C178" s="102"/>
      <c r="D178" s="102"/>
      <c r="E178" s="103"/>
      <c r="F178" s="102"/>
      <c r="G178" s="130"/>
    </row>
    <row r="179" spans="1:7" s="22" customFormat="1">
      <c r="A179" s="129"/>
      <c r="B179" s="102"/>
      <c r="C179" s="102"/>
      <c r="D179" s="102"/>
      <c r="E179" s="103"/>
      <c r="F179" s="102"/>
      <c r="G179" s="130"/>
    </row>
    <row r="180" spans="1:7" s="22" customFormat="1">
      <c r="A180" s="129"/>
      <c r="B180" s="102"/>
      <c r="C180" s="102"/>
      <c r="D180" s="102"/>
      <c r="E180" s="103"/>
      <c r="F180" s="102"/>
      <c r="G180" s="130"/>
    </row>
    <row r="181" spans="1:7" s="22" customFormat="1">
      <c r="A181" s="129"/>
      <c r="B181" s="102"/>
      <c r="C181" s="102"/>
      <c r="D181" s="102"/>
      <c r="E181" s="103"/>
      <c r="F181" s="102"/>
      <c r="G181" s="130"/>
    </row>
    <row r="182" spans="1:7" s="22" customFormat="1">
      <c r="A182" s="129"/>
      <c r="B182" s="102"/>
      <c r="C182" s="102"/>
      <c r="D182" s="102"/>
      <c r="E182" s="103"/>
      <c r="F182" s="102"/>
      <c r="G182" s="130"/>
    </row>
    <row r="183" spans="1:7" s="22" customFormat="1">
      <c r="A183" s="129"/>
      <c r="B183" s="102"/>
      <c r="C183" s="102"/>
      <c r="D183" s="102"/>
      <c r="E183" s="103"/>
      <c r="F183" s="102"/>
      <c r="G183" s="130"/>
    </row>
    <row r="184" spans="1:7" s="22" customFormat="1">
      <c r="A184" s="129"/>
      <c r="B184" s="102"/>
      <c r="C184" s="102"/>
      <c r="D184" s="102"/>
      <c r="E184" s="103"/>
      <c r="F184" s="102"/>
      <c r="G184" s="130"/>
    </row>
    <row r="185" spans="1:7" s="22" customFormat="1" ht="15" customHeight="1">
      <c r="A185" s="129"/>
      <c r="B185" s="102"/>
      <c r="C185" s="102"/>
      <c r="D185" s="102"/>
      <c r="E185" s="103"/>
      <c r="F185" s="102"/>
      <c r="G185" s="130"/>
    </row>
    <row r="186" spans="1:7" s="22" customFormat="1" ht="15.75" customHeight="1">
      <c r="A186" s="129"/>
      <c r="B186" s="102"/>
      <c r="C186" s="102"/>
      <c r="D186" s="102"/>
      <c r="E186" s="103"/>
      <c r="F186" s="102"/>
      <c r="G186" s="130"/>
    </row>
    <row r="187" spans="1:7" s="22" customFormat="1">
      <c r="A187" s="129"/>
      <c r="B187" s="102"/>
      <c r="C187" s="102"/>
      <c r="D187" s="102"/>
      <c r="E187" s="103"/>
      <c r="F187" s="102"/>
      <c r="G187" s="130"/>
    </row>
    <row r="188" spans="1:7" s="22" customFormat="1">
      <c r="A188" s="129"/>
      <c r="B188" s="102"/>
      <c r="C188" s="102"/>
      <c r="D188" s="102"/>
      <c r="E188" s="103"/>
      <c r="F188" s="102"/>
      <c r="G188" s="130"/>
    </row>
    <row r="189" spans="1:7" s="22" customFormat="1">
      <c r="A189" s="129"/>
      <c r="B189" s="102"/>
      <c r="C189" s="102"/>
      <c r="D189" s="102"/>
      <c r="E189" s="103"/>
      <c r="F189" s="102"/>
      <c r="G189" s="130"/>
    </row>
    <row r="190" spans="1:7" s="22" customFormat="1">
      <c r="A190" s="129"/>
      <c r="B190" s="102"/>
      <c r="C190" s="102"/>
      <c r="D190" s="102"/>
      <c r="E190" s="103"/>
      <c r="F190" s="102"/>
      <c r="G190" s="130"/>
    </row>
    <row r="191" spans="1:7" s="22" customFormat="1">
      <c r="A191" s="131"/>
      <c r="B191" s="102"/>
      <c r="C191" s="102"/>
      <c r="D191" s="102"/>
      <c r="E191" s="103"/>
      <c r="F191" s="102"/>
      <c r="G191" s="130"/>
    </row>
    <row r="192" spans="1:7" s="22" customFormat="1">
      <c r="A192" s="131"/>
      <c r="B192" s="102"/>
      <c r="C192" s="102"/>
      <c r="D192" s="102"/>
      <c r="E192" s="103"/>
      <c r="F192" s="102"/>
      <c r="G192" s="130"/>
    </row>
    <row r="193" spans="1:7" s="22" customFormat="1">
      <c r="A193" s="131"/>
      <c r="B193" s="102"/>
      <c r="C193" s="102"/>
      <c r="D193" s="102"/>
      <c r="E193" s="103"/>
      <c r="F193" s="102"/>
      <c r="G193" s="130"/>
    </row>
    <row r="194" spans="1:7" s="22" customFormat="1">
      <c r="A194" s="131"/>
      <c r="B194" s="102"/>
      <c r="C194" s="102"/>
      <c r="D194" s="102"/>
      <c r="E194" s="103"/>
      <c r="F194" s="102"/>
      <c r="G194" s="130"/>
    </row>
    <row r="195" spans="1:7" s="22" customFormat="1">
      <c r="A195" s="131"/>
      <c r="B195" s="102"/>
      <c r="C195" s="102"/>
      <c r="D195" s="102"/>
      <c r="E195" s="103"/>
      <c r="F195" s="102"/>
      <c r="G195" s="130"/>
    </row>
    <row r="196" spans="1:7" s="22" customFormat="1">
      <c r="A196" s="131"/>
      <c r="B196" s="102"/>
      <c r="C196" s="102"/>
      <c r="D196" s="102"/>
      <c r="E196" s="103"/>
      <c r="F196" s="102"/>
      <c r="G196" s="130"/>
    </row>
    <row r="197" spans="1:7" s="22" customFormat="1">
      <c r="A197" s="131"/>
      <c r="B197" s="102"/>
      <c r="C197" s="102"/>
      <c r="D197" s="102"/>
      <c r="E197" s="103"/>
      <c r="F197" s="102"/>
      <c r="G197" s="130"/>
    </row>
    <row r="198" spans="1:7" s="22" customFormat="1">
      <c r="A198" s="131"/>
      <c r="B198" s="102"/>
      <c r="C198" s="102"/>
      <c r="D198" s="102"/>
      <c r="E198" s="103"/>
      <c r="F198" s="102"/>
      <c r="G198" s="130"/>
    </row>
    <row r="199" spans="1:7" s="22" customFormat="1">
      <c r="A199" s="131"/>
      <c r="B199" s="102"/>
      <c r="C199" s="102"/>
      <c r="D199" s="102"/>
      <c r="E199" s="103"/>
      <c r="F199" s="102"/>
      <c r="G199" s="130"/>
    </row>
    <row r="200" spans="1:7" s="22" customFormat="1">
      <c r="A200" s="131"/>
      <c r="B200" s="102"/>
      <c r="C200" s="102"/>
      <c r="D200" s="102"/>
      <c r="E200" s="103"/>
      <c r="F200" s="102"/>
      <c r="G200" s="130"/>
    </row>
    <row r="201" spans="1:7" s="22" customFormat="1">
      <c r="A201" s="131"/>
      <c r="B201" s="102"/>
      <c r="C201" s="102"/>
      <c r="D201" s="102"/>
      <c r="E201" s="103"/>
      <c r="F201" s="102"/>
      <c r="G201" s="130"/>
    </row>
    <row r="202" spans="1:7" s="22" customFormat="1">
      <c r="A202" s="131"/>
      <c r="B202" s="102"/>
      <c r="C202" s="102"/>
      <c r="D202" s="102"/>
      <c r="E202" s="103"/>
      <c r="F202" s="102"/>
      <c r="G202" s="130"/>
    </row>
    <row r="203" spans="1:7" s="22" customFormat="1">
      <c r="A203" s="132"/>
      <c r="B203" s="133"/>
      <c r="C203" s="133"/>
      <c r="D203" s="133"/>
      <c r="E203" s="134"/>
      <c r="F203" s="133"/>
      <c r="G203" s="135"/>
    </row>
    <row r="204" spans="1:7" s="22" customFormat="1" ht="265.5" customHeight="1">
      <c r="A204" s="131"/>
      <c r="B204" s="102"/>
      <c r="C204" s="102"/>
      <c r="D204" s="102"/>
      <c r="E204" s="103"/>
      <c r="F204" s="102"/>
      <c r="G204" s="130"/>
    </row>
    <row r="205" spans="1:7" s="3" customFormat="1" ht="16.5">
      <c r="A205" s="193" t="s">
        <v>77</v>
      </c>
      <c r="B205" s="194"/>
      <c r="C205" s="194"/>
      <c r="D205" s="194"/>
      <c r="E205" s="194"/>
      <c r="F205" s="194"/>
      <c r="G205" s="195"/>
    </row>
    <row r="206" spans="1:7" s="3" customFormat="1" ht="31.5">
      <c r="A206" s="76" t="s">
        <v>22</v>
      </c>
      <c r="B206" s="76" t="s">
        <v>23</v>
      </c>
      <c r="C206" s="11" t="s">
        <v>57</v>
      </c>
      <c r="D206" s="76" t="s">
        <v>24</v>
      </c>
      <c r="E206" s="76" t="s">
        <v>25</v>
      </c>
      <c r="F206" s="70" t="s">
        <v>26</v>
      </c>
      <c r="G206" s="76" t="s">
        <v>27</v>
      </c>
    </row>
    <row r="207" spans="1:7" s="3" customFormat="1" ht="96.75" customHeight="1">
      <c r="A207" s="151">
        <v>438888</v>
      </c>
      <c r="B207" s="152" t="s">
        <v>628</v>
      </c>
      <c r="C207" s="156">
        <v>45322</v>
      </c>
      <c r="D207" s="155">
        <v>3702600000</v>
      </c>
      <c r="E207" s="153" t="s">
        <v>629</v>
      </c>
      <c r="F207" s="7" t="s">
        <v>650</v>
      </c>
      <c r="G207" s="154" t="s">
        <v>651</v>
      </c>
    </row>
    <row r="208" spans="1:7" s="3" customFormat="1" ht="102" customHeight="1">
      <c r="A208" s="151">
        <v>439327</v>
      </c>
      <c r="B208" s="152" t="s">
        <v>655</v>
      </c>
      <c r="C208" s="156">
        <v>45349</v>
      </c>
      <c r="D208" s="155">
        <v>79000000</v>
      </c>
      <c r="E208" s="154" t="s">
        <v>630</v>
      </c>
      <c r="F208" s="7" t="s">
        <v>650</v>
      </c>
      <c r="G208" s="154" t="s">
        <v>652</v>
      </c>
    </row>
    <row r="209" spans="1:7" s="3" customFormat="1" ht="114" customHeight="1">
      <c r="A209" s="151">
        <v>436184</v>
      </c>
      <c r="B209" s="152" t="s">
        <v>631</v>
      </c>
      <c r="C209" s="156">
        <v>45373</v>
      </c>
      <c r="D209" s="155">
        <v>80000000</v>
      </c>
      <c r="E209" s="154" t="s">
        <v>632</v>
      </c>
      <c r="F209" s="7" t="s">
        <v>650</v>
      </c>
      <c r="G209" s="154" t="s">
        <v>653</v>
      </c>
    </row>
    <row r="210" spans="1:7" s="3" customFormat="1" ht="90.75" customHeight="1">
      <c r="A210" s="151">
        <v>438837</v>
      </c>
      <c r="B210" s="152" t="s">
        <v>633</v>
      </c>
      <c r="C210" s="156">
        <v>45376</v>
      </c>
      <c r="D210" s="155">
        <v>158400000</v>
      </c>
      <c r="E210" s="154" t="s">
        <v>634</v>
      </c>
      <c r="F210" s="7" t="s">
        <v>650</v>
      </c>
      <c r="G210" s="154" t="s">
        <v>654</v>
      </c>
    </row>
    <row r="211" spans="1:7" s="3" customFormat="1" ht="354" customHeight="1">
      <c r="A211" s="157"/>
      <c r="B211" s="158"/>
      <c r="C211" s="159"/>
      <c r="D211" s="160"/>
      <c r="E211" s="161"/>
      <c r="F211" s="162"/>
      <c r="G211" s="163"/>
    </row>
    <row r="212" spans="1:7" ht="16.5">
      <c r="A212" s="193" t="s">
        <v>78</v>
      </c>
      <c r="B212" s="194"/>
      <c r="C212" s="194"/>
      <c r="D212" s="194"/>
      <c r="E212" s="194"/>
      <c r="F212" s="194"/>
      <c r="G212" s="195"/>
    </row>
    <row r="213" spans="1:7" ht="33">
      <c r="A213" s="341" t="s">
        <v>76</v>
      </c>
      <c r="B213" s="342"/>
      <c r="C213" s="15" t="s">
        <v>16</v>
      </c>
      <c r="D213" s="15" t="s">
        <v>28</v>
      </c>
      <c r="E213" s="16" t="s">
        <v>695</v>
      </c>
      <c r="F213" s="15" t="s">
        <v>29</v>
      </c>
      <c r="G213" s="171" t="s">
        <v>30</v>
      </c>
    </row>
    <row r="214" spans="1:7" ht="39.75" customHeight="1">
      <c r="A214" s="42">
        <v>100</v>
      </c>
      <c r="B214" s="7"/>
      <c r="C214" s="165" t="s">
        <v>656</v>
      </c>
      <c r="D214" s="8">
        <f>SUM(D215:D219)</f>
        <v>168543414241</v>
      </c>
      <c r="E214" s="8">
        <f>SUM(E215:E219)</f>
        <v>37124097249</v>
      </c>
      <c r="F214" s="169">
        <f>D214-E214</f>
        <v>131419316992</v>
      </c>
      <c r="G214" s="448" t="s">
        <v>108</v>
      </c>
    </row>
    <row r="215" spans="1:7" ht="39.950000000000003" customHeight="1">
      <c r="A215" s="7"/>
      <c r="B215" s="7">
        <v>110</v>
      </c>
      <c r="C215" s="173" t="s">
        <v>657</v>
      </c>
      <c r="D215" s="9">
        <v>104788196838</v>
      </c>
      <c r="E215" s="9">
        <v>22841036575</v>
      </c>
      <c r="F215" s="170">
        <f t="shared" ref="F215:F253" si="1">D215-E215</f>
        <v>81947160263</v>
      </c>
      <c r="G215" s="449"/>
    </row>
    <row r="216" spans="1:7" ht="39.950000000000003" customHeight="1">
      <c r="A216" s="7"/>
      <c r="B216" s="7">
        <v>120</v>
      </c>
      <c r="C216" s="173" t="s">
        <v>658</v>
      </c>
      <c r="D216" s="9">
        <v>2835600000</v>
      </c>
      <c r="E216" s="9">
        <v>680580000</v>
      </c>
      <c r="F216" s="170">
        <f t="shared" si="1"/>
        <v>2155020000</v>
      </c>
      <c r="G216" s="449"/>
    </row>
    <row r="217" spans="1:7" ht="39.950000000000003" customHeight="1">
      <c r="A217" s="7"/>
      <c r="B217" s="7">
        <v>130</v>
      </c>
      <c r="C217" s="173" t="s">
        <v>659</v>
      </c>
      <c r="D217" s="9">
        <v>37579478172</v>
      </c>
      <c r="E217" s="9">
        <v>7992756643</v>
      </c>
      <c r="F217" s="170">
        <f t="shared" si="1"/>
        <v>29586721529</v>
      </c>
      <c r="G217" s="449"/>
    </row>
    <row r="218" spans="1:7" ht="39.950000000000003" customHeight="1">
      <c r="A218" s="7"/>
      <c r="B218" s="7">
        <v>140</v>
      </c>
      <c r="C218" s="173" t="s">
        <v>660</v>
      </c>
      <c r="D218" s="9">
        <v>20271448765</v>
      </c>
      <c r="E218" s="9">
        <v>5056834308</v>
      </c>
      <c r="F218" s="170">
        <f t="shared" si="1"/>
        <v>15214614457</v>
      </c>
      <c r="G218" s="449"/>
    </row>
    <row r="219" spans="1:7" ht="39.950000000000003" customHeight="1">
      <c r="A219" s="7"/>
      <c r="B219" s="7">
        <v>190</v>
      </c>
      <c r="C219" s="173" t="s">
        <v>661</v>
      </c>
      <c r="D219" s="9">
        <v>3068690466</v>
      </c>
      <c r="E219" s="9">
        <v>552889723</v>
      </c>
      <c r="F219" s="170">
        <f t="shared" si="1"/>
        <v>2515800743</v>
      </c>
      <c r="G219" s="449"/>
    </row>
    <row r="220" spans="1:7" ht="39.950000000000003" customHeight="1">
      <c r="A220" s="42">
        <v>200</v>
      </c>
      <c r="B220" s="7"/>
      <c r="C220" s="174" t="s">
        <v>662</v>
      </c>
      <c r="D220" s="8">
        <f>SUM(D221:D228)</f>
        <v>104790660387</v>
      </c>
      <c r="E220" s="8">
        <f>SUM(E221:E228)</f>
        <v>4887696661</v>
      </c>
      <c r="F220" s="169">
        <f t="shared" si="1"/>
        <v>99902963726</v>
      </c>
      <c r="G220" s="449"/>
    </row>
    <row r="221" spans="1:7" ht="39.950000000000003" customHeight="1">
      <c r="A221" s="7"/>
      <c r="B221" s="7">
        <v>210</v>
      </c>
      <c r="C221" s="173" t="s">
        <v>663</v>
      </c>
      <c r="D221" s="9">
        <v>9212664906</v>
      </c>
      <c r="E221" s="9">
        <v>1386287988</v>
      </c>
      <c r="F221" s="170">
        <f t="shared" si="1"/>
        <v>7826376918</v>
      </c>
      <c r="G221" s="449"/>
    </row>
    <row r="222" spans="1:7" ht="39.950000000000003" customHeight="1">
      <c r="A222" s="7"/>
      <c r="B222" s="7">
        <v>220</v>
      </c>
      <c r="C222" s="173" t="s">
        <v>664</v>
      </c>
      <c r="D222" s="9">
        <v>893560000</v>
      </c>
      <c r="E222" s="9">
        <v>4152728</v>
      </c>
      <c r="F222" s="170">
        <f t="shared" si="1"/>
        <v>889407272</v>
      </c>
      <c r="G222" s="449"/>
    </row>
    <row r="223" spans="1:7" ht="39.950000000000003" customHeight="1">
      <c r="A223" s="7"/>
      <c r="B223" s="7">
        <v>230</v>
      </c>
      <c r="C223" s="173" t="s">
        <v>665</v>
      </c>
      <c r="D223" s="9">
        <v>5011655431</v>
      </c>
      <c r="E223" s="9">
        <v>315982474</v>
      </c>
      <c r="F223" s="170">
        <f t="shared" si="1"/>
        <v>4695672957</v>
      </c>
      <c r="G223" s="449"/>
    </row>
    <row r="224" spans="1:7" ht="50.25" customHeight="1">
      <c r="A224" s="7"/>
      <c r="B224" s="7">
        <v>240</v>
      </c>
      <c r="C224" s="173" t="s">
        <v>666</v>
      </c>
      <c r="D224" s="9">
        <v>56334384420</v>
      </c>
      <c r="E224" s="9">
        <v>1682562185</v>
      </c>
      <c r="F224" s="170">
        <f t="shared" si="1"/>
        <v>54651822235</v>
      </c>
      <c r="G224" s="449"/>
    </row>
    <row r="225" spans="1:7" ht="39.950000000000003" customHeight="1">
      <c r="A225" s="7"/>
      <c r="B225" s="7">
        <v>250</v>
      </c>
      <c r="C225" s="173" t="s">
        <v>667</v>
      </c>
      <c r="D225" s="9">
        <v>3526400000</v>
      </c>
      <c r="E225" s="9">
        <v>922377273</v>
      </c>
      <c r="F225" s="170">
        <f t="shared" si="1"/>
        <v>2604022727</v>
      </c>
      <c r="G225" s="449"/>
    </row>
    <row r="226" spans="1:7" ht="39.950000000000003" customHeight="1">
      <c r="A226" s="7"/>
      <c r="B226" s="7">
        <v>260</v>
      </c>
      <c r="C226" s="173" t="s">
        <v>668</v>
      </c>
      <c r="D226" s="9">
        <v>26394243808</v>
      </c>
      <c r="E226" s="9">
        <v>444966147</v>
      </c>
      <c r="F226" s="170">
        <f t="shared" si="1"/>
        <v>25949277661</v>
      </c>
      <c r="G226" s="449"/>
    </row>
    <row r="227" spans="1:7" ht="39.950000000000003" customHeight="1">
      <c r="A227" s="7"/>
      <c r="B227" s="7">
        <v>280</v>
      </c>
      <c r="C227" s="173" t="s">
        <v>669</v>
      </c>
      <c r="D227" s="9">
        <v>1156500000</v>
      </c>
      <c r="E227" s="9">
        <v>18771502</v>
      </c>
      <c r="F227" s="170">
        <f t="shared" si="1"/>
        <v>1137728498</v>
      </c>
      <c r="G227" s="449"/>
    </row>
    <row r="228" spans="1:7" ht="55.5" customHeight="1">
      <c r="A228" s="7"/>
      <c r="B228" s="7">
        <v>290</v>
      </c>
      <c r="C228" s="173" t="s">
        <v>670</v>
      </c>
      <c r="D228" s="9">
        <v>2261251822</v>
      </c>
      <c r="E228" s="9">
        <v>112596364</v>
      </c>
      <c r="F228" s="170">
        <f t="shared" si="1"/>
        <v>2148655458</v>
      </c>
      <c r="G228" s="449"/>
    </row>
    <row r="229" spans="1:7" ht="39.950000000000003" customHeight="1">
      <c r="A229" s="42">
        <v>300</v>
      </c>
      <c r="B229" s="7"/>
      <c r="C229" s="167" t="s">
        <v>671</v>
      </c>
      <c r="D229" s="8">
        <f>SUM(D230:D236)</f>
        <v>15027530305</v>
      </c>
      <c r="E229" s="8">
        <f>SUM(E230:E236)</f>
        <v>770556295</v>
      </c>
      <c r="F229" s="169">
        <f t="shared" si="1"/>
        <v>14256974010</v>
      </c>
      <c r="G229" s="449"/>
    </row>
    <row r="230" spans="1:7" ht="39.950000000000003" customHeight="1">
      <c r="A230" s="7"/>
      <c r="B230" s="7">
        <v>310</v>
      </c>
      <c r="C230" s="166" t="s">
        <v>672</v>
      </c>
      <c r="D230" s="9">
        <v>380582000</v>
      </c>
      <c r="E230" s="9">
        <v>21045850</v>
      </c>
      <c r="F230" s="170">
        <f t="shared" si="1"/>
        <v>359536150</v>
      </c>
      <c r="G230" s="449"/>
    </row>
    <row r="231" spans="1:7" ht="39.950000000000003" customHeight="1">
      <c r="A231" s="7"/>
      <c r="B231" s="7">
        <v>320</v>
      </c>
      <c r="C231" s="166" t="s">
        <v>673</v>
      </c>
      <c r="D231" s="9">
        <v>622529250</v>
      </c>
      <c r="E231" s="9">
        <v>0</v>
      </c>
      <c r="F231" s="170">
        <f t="shared" si="1"/>
        <v>622529250</v>
      </c>
      <c r="G231" s="449"/>
    </row>
    <row r="232" spans="1:7" ht="39.950000000000003" customHeight="1">
      <c r="A232" s="7"/>
      <c r="B232" s="7">
        <v>330</v>
      </c>
      <c r="C232" s="166" t="s">
        <v>674</v>
      </c>
      <c r="D232" s="9">
        <v>651070699</v>
      </c>
      <c r="E232" s="9">
        <v>17029098</v>
      </c>
      <c r="F232" s="170">
        <f t="shared" si="1"/>
        <v>634041601</v>
      </c>
      <c r="G232" s="449"/>
    </row>
    <row r="233" spans="1:7" ht="39.950000000000003" customHeight="1">
      <c r="A233" s="7"/>
      <c r="B233" s="7">
        <v>340</v>
      </c>
      <c r="C233" s="166" t="s">
        <v>696</v>
      </c>
      <c r="D233" s="9">
        <v>5779725193</v>
      </c>
      <c r="E233" s="9">
        <v>109950834</v>
      </c>
      <c r="F233" s="170">
        <f t="shared" si="1"/>
        <v>5669774359</v>
      </c>
      <c r="G233" s="449"/>
    </row>
    <row r="234" spans="1:7" ht="52.5" customHeight="1">
      <c r="A234" s="7"/>
      <c r="B234" s="7">
        <v>350</v>
      </c>
      <c r="C234" s="166" t="s">
        <v>675</v>
      </c>
      <c r="D234" s="9">
        <v>1098504027</v>
      </c>
      <c r="E234" s="9">
        <v>19521206</v>
      </c>
      <c r="F234" s="170">
        <f t="shared" si="1"/>
        <v>1078982821</v>
      </c>
      <c r="G234" s="449"/>
    </row>
    <row r="235" spans="1:7" ht="39.950000000000003" customHeight="1">
      <c r="A235" s="7"/>
      <c r="B235" s="7">
        <v>360</v>
      </c>
      <c r="C235" s="166" t="s">
        <v>676</v>
      </c>
      <c r="D235" s="9">
        <v>3945352633</v>
      </c>
      <c r="E235" s="9">
        <v>569741157</v>
      </c>
      <c r="F235" s="170">
        <f t="shared" si="1"/>
        <v>3375611476</v>
      </c>
      <c r="G235" s="449"/>
    </row>
    <row r="236" spans="1:7" ht="39.950000000000003" customHeight="1">
      <c r="A236" s="7"/>
      <c r="B236" s="7">
        <v>390</v>
      </c>
      <c r="C236" s="166" t="s">
        <v>677</v>
      </c>
      <c r="D236" s="9">
        <v>2549766503</v>
      </c>
      <c r="E236" s="9">
        <v>33268150</v>
      </c>
      <c r="F236" s="170">
        <f t="shared" si="1"/>
        <v>2516498353</v>
      </c>
      <c r="G236" s="449"/>
    </row>
    <row r="237" spans="1:7" ht="39.950000000000003" customHeight="1">
      <c r="A237" s="42">
        <v>400</v>
      </c>
      <c r="B237" s="7"/>
      <c r="C237" s="167" t="s">
        <v>678</v>
      </c>
      <c r="D237" s="8">
        <v>315000000</v>
      </c>
      <c r="E237" s="8">
        <v>0</v>
      </c>
      <c r="F237" s="169">
        <f t="shared" si="1"/>
        <v>315000000</v>
      </c>
      <c r="G237" s="449"/>
    </row>
    <row r="238" spans="1:7" ht="39.950000000000003" customHeight="1">
      <c r="A238" s="42">
        <v>500</v>
      </c>
      <c r="B238" s="7"/>
      <c r="C238" s="167" t="s">
        <v>679</v>
      </c>
      <c r="D238" s="8">
        <f t="shared" ref="D238" si="2">SUM(D239:D245)</f>
        <v>146624797759</v>
      </c>
      <c r="E238" s="8">
        <f>SUM(E239:E245)</f>
        <v>1322667770</v>
      </c>
      <c r="F238" s="169">
        <f t="shared" si="1"/>
        <v>145302129989</v>
      </c>
      <c r="G238" s="449"/>
    </row>
    <row r="239" spans="1:7" ht="39.950000000000003" customHeight="1">
      <c r="A239" s="7"/>
      <c r="B239" s="7">
        <v>510</v>
      </c>
      <c r="C239" s="166" t="s">
        <v>680</v>
      </c>
      <c r="D239" s="9">
        <v>0</v>
      </c>
      <c r="E239" s="9">
        <v>0</v>
      </c>
      <c r="F239" s="170">
        <f t="shared" si="1"/>
        <v>0</v>
      </c>
      <c r="G239" s="449"/>
    </row>
    <row r="240" spans="1:7" ht="39.950000000000003" customHeight="1">
      <c r="A240" s="7"/>
      <c r="B240" s="7">
        <v>520</v>
      </c>
      <c r="C240" s="166" t="s">
        <v>681</v>
      </c>
      <c r="D240" s="9">
        <v>32410735088</v>
      </c>
      <c r="E240" s="9">
        <v>498131825</v>
      </c>
      <c r="F240" s="170">
        <f t="shared" si="1"/>
        <v>31912603263</v>
      </c>
      <c r="G240" s="449"/>
    </row>
    <row r="241" spans="1:7" ht="63" customHeight="1">
      <c r="A241" s="7"/>
      <c r="B241" s="7">
        <v>530</v>
      </c>
      <c r="C241" s="166" t="s">
        <v>682</v>
      </c>
      <c r="D241" s="9">
        <v>86138990780</v>
      </c>
      <c r="E241" s="9">
        <v>161545035</v>
      </c>
      <c r="F241" s="170">
        <f t="shared" si="1"/>
        <v>85977445745</v>
      </c>
      <c r="G241" s="449"/>
    </row>
    <row r="242" spans="1:7" ht="47.25" customHeight="1">
      <c r="A242" s="7"/>
      <c r="B242" s="7">
        <v>540</v>
      </c>
      <c r="C242" s="166" t="s">
        <v>683</v>
      </c>
      <c r="D242" s="9">
        <v>17152551891</v>
      </c>
      <c r="E242" s="9">
        <v>125263637</v>
      </c>
      <c r="F242" s="170">
        <f t="shared" si="1"/>
        <v>17027288254</v>
      </c>
      <c r="G242" s="449"/>
    </row>
    <row r="243" spans="1:7" ht="39.950000000000003" customHeight="1">
      <c r="A243" s="7"/>
      <c r="B243" s="7">
        <v>550</v>
      </c>
      <c r="C243" s="166" t="s">
        <v>684</v>
      </c>
      <c r="D243" s="9">
        <v>80000000</v>
      </c>
      <c r="E243" s="9">
        <v>0</v>
      </c>
      <c r="F243" s="170">
        <f t="shared" si="1"/>
        <v>80000000</v>
      </c>
      <c r="G243" s="449"/>
    </row>
    <row r="244" spans="1:7" ht="52.5" customHeight="1">
      <c r="A244" s="7"/>
      <c r="B244" s="7">
        <v>570</v>
      </c>
      <c r="C244" s="166" t="s">
        <v>685</v>
      </c>
      <c r="D244" s="9">
        <v>7112520000</v>
      </c>
      <c r="E244" s="9">
        <v>537727273</v>
      </c>
      <c r="F244" s="170">
        <f t="shared" si="1"/>
        <v>6574792727</v>
      </c>
      <c r="G244" s="449"/>
    </row>
    <row r="245" spans="1:7" ht="60" customHeight="1">
      <c r="A245" s="7"/>
      <c r="B245" s="7">
        <v>590</v>
      </c>
      <c r="C245" s="166" t="s">
        <v>686</v>
      </c>
      <c r="D245" s="9">
        <v>3730000000</v>
      </c>
      <c r="E245" s="9">
        <v>0</v>
      </c>
      <c r="F245" s="170">
        <f t="shared" si="1"/>
        <v>3730000000</v>
      </c>
      <c r="G245" s="449"/>
    </row>
    <row r="246" spans="1:7" ht="39.950000000000003" customHeight="1">
      <c r="A246" s="42">
        <v>800</v>
      </c>
      <c r="B246" s="7"/>
      <c r="C246" s="167" t="s">
        <v>687</v>
      </c>
      <c r="D246" s="8">
        <f>SUM(D247:D249)</f>
        <v>35548127164</v>
      </c>
      <c r="E246" s="8">
        <f>SUM(E247:E249)</f>
        <v>7103139711</v>
      </c>
      <c r="F246" s="169">
        <f t="shared" si="1"/>
        <v>28444987453</v>
      </c>
      <c r="G246" s="449"/>
    </row>
    <row r="247" spans="1:7" ht="69" customHeight="1">
      <c r="A247" s="7"/>
      <c r="B247" s="7">
        <v>810</v>
      </c>
      <c r="C247" s="166" t="s">
        <v>688</v>
      </c>
      <c r="D247" s="9">
        <v>25000000000</v>
      </c>
      <c r="E247" s="9">
        <v>5000000000</v>
      </c>
      <c r="F247" s="170">
        <f t="shared" si="1"/>
        <v>20000000000</v>
      </c>
      <c r="G247" s="449"/>
    </row>
    <row r="248" spans="1:7" ht="54.75" customHeight="1">
      <c r="A248" s="7"/>
      <c r="B248" s="7">
        <v>840</v>
      </c>
      <c r="C248" s="166" t="s">
        <v>689</v>
      </c>
      <c r="D248" s="9">
        <v>3672305000</v>
      </c>
      <c r="E248" s="9">
        <v>255245342</v>
      </c>
      <c r="F248" s="170">
        <f t="shared" si="1"/>
        <v>3417059658</v>
      </c>
      <c r="G248" s="449"/>
    </row>
    <row r="249" spans="1:7" s="22" customFormat="1" ht="52.5" customHeight="1">
      <c r="A249" s="7"/>
      <c r="B249" s="7">
        <v>850</v>
      </c>
      <c r="C249" s="166" t="s">
        <v>690</v>
      </c>
      <c r="D249" s="9">
        <v>6875822164</v>
      </c>
      <c r="E249" s="9">
        <v>1847894369</v>
      </c>
      <c r="F249" s="170">
        <f t="shared" si="1"/>
        <v>5027927795</v>
      </c>
      <c r="G249" s="449"/>
    </row>
    <row r="250" spans="1:7" s="22" customFormat="1" ht="39.950000000000003" customHeight="1">
      <c r="A250" s="42">
        <v>900</v>
      </c>
      <c r="B250" s="7"/>
      <c r="C250" s="167" t="s">
        <v>691</v>
      </c>
      <c r="D250" s="8">
        <f>SUM(D251:D253)</f>
        <v>18885830727</v>
      </c>
      <c r="E250" s="8">
        <f>SUM(E251:E252)</f>
        <v>13359127949</v>
      </c>
      <c r="F250" s="169">
        <f t="shared" si="1"/>
        <v>5526702778</v>
      </c>
      <c r="G250" s="449"/>
    </row>
    <row r="251" spans="1:7" s="22" customFormat="1" ht="55.5" customHeight="1">
      <c r="A251" s="7"/>
      <c r="B251" s="7">
        <v>910</v>
      </c>
      <c r="C251" s="166" t="s">
        <v>692</v>
      </c>
      <c r="D251" s="9">
        <v>18592047549</v>
      </c>
      <c r="E251" s="9">
        <v>13359127949</v>
      </c>
      <c r="F251" s="170">
        <f t="shared" si="1"/>
        <v>5232919600</v>
      </c>
      <c r="G251" s="449"/>
    </row>
    <row r="252" spans="1:7" s="22" customFormat="1" ht="57" customHeight="1">
      <c r="A252" s="7"/>
      <c r="B252" s="7">
        <v>920</v>
      </c>
      <c r="C252" s="166" t="s">
        <v>693</v>
      </c>
      <c r="D252" s="9">
        <v>200000000</v>
      </c>
      <c r="E252" s="9">
        <v>0</v>
      </c>
      <c r="F252" s="170">
        <f t="shared" si="1"/>
        <v>200000000</v>
      </c>
      <c r="G252" s="449"/>
    </row>
    <row r="253" spans="1:7" s="22" customFormat="1" ht="63" customHeight="1">
      <c r="A253" s="164"/>
      <c r="B253" s="7">
        <v>960</v>
      </c>
      <c r="C253" s="168" t="s">
        <v>694</v>
      </c>
      <c r="D253" s="9">
        <v>93783178</v>
      </c>
      <c r="E253" s="9">
        <v>0</v>
      </c>
      <c r="F253" s="170">
        <f t="shared" si="1"/>
        <v>93783178</v>
      </c>
      <c r="G253" s="449"/>
    </row>
    <row r="254" spans="1:7" ht="15.75">
      <c r="A254" s="450" t="s">
        <v>697</v>
      </c>
      <c r="B254" s="451"/>
      <c r="C254" s="452"/>
      <c r="D254" s="8">
        <f>+D214+D220+D229+D237+D238+D246+D250</f>
        <v>489735360583</v>
      </c>
      <c r="E254" s="8">
        <f t="shared" ref="E254:F254" si="3">+E214+E220+E229+E237+E238+E246+E250</f>
        <v>64567285635</v>
      </c>
      <c r="F254" s="169">
        <f t="shared" si="3"/>
        <v>425168074948</v>
      </c>
      <c r="G254" s="172"/>
    </row>
    <row r="255" spans="1:7" ht="409.6" customHeight="1">
      <c r="A255" s="38"/>
      <c r="B255" s="33"/>
      <c r="C255" s="34"/>
      <c r="D255" s="33"/>
      <c r="E255" s="33"/>
      <c r="F255" s="33"/>
      <c r="G255" s="33"/>
    </row>
    <row r="256" spans="1:7" ht="57" customHeight="1">
      <c r="A256" s="38"/>
      <c r="B256" s="33"/>
      <c r="C256" s="34"/>
      <c r="D256" s="33"/>
      <c r="E256" s="33"/>
      <c r="F256" s="33"/>
      <c r="G256" s="33"/>
    </row>
    <row r="257" spans="1:7" ht="100.5" customHeight="1">
      <c r="A257" s="38"/>
      <c r="B257" s="33"/>
      <c r="C257" s="34"/>
      <c r="D257" s="33"/>
      <c r="E257" s="33"/>
      <c r="F257" s="33"/>
      <c r="G257" s="33"/>
    </row>
    <row r="258" spans="1:7" ht="15.75">
      <c r="A258" s="38"/>
      <c r="B258" s="33"/>
      <c r="C258" s="34"/>
      <c r="D258" s="33"/>
      <c r="E258" s="33"/>
      <c r="F258" s="33"/>
      <c r="G258" s="33"/>
    </row>
    <row r="259" spans="1:7" ht="397.5" customHeight="1">
      <c r="A259" s="38"/>
      <c r="B259" s="33"/>
      <c r="C259" s="34"/>
      <c r="D259" s="33"/>
      <c r="E259" s="33"/>
      <c r="F259" s="33"/>
      <c r="G259" s="33"/>
    </row>
    <row r="260" spans="1:7" ht="15.75">
      <c r="A260" s="38"/>
      <c r="B260" s="33"/>
      <c r="C260" s="34"/>
      <c r="D260" s="33"/>
      <c r="E260" s="33"/>
      <c r="F260" s="33"/>
      <c r="G260" s="33"/>
    </row>
    <row r="261" spans="1:7" ht="99" customHeight="1">
      <c r="A261" s="38"/>
      <c r="B261" s="33"/>
      <c r="C261" s="34"/>
      <c r="D261" s="33"/>
      <c r="E261" s="33"/>
      <c r="F261" s="33"/>
      <c r="G261" s="33"/>
    </row>
    <row r="262" spans="1:7" ht="18.75">
      <c r="A262" s="346" t="s">
        <v>412</v>
      </c>
      <c r="B262" s="347"/>
      <c r="C262" s="347"/>
      <c r="D262" s="347"/>
      <c r="E262" s="347"/>
      <c r="F262" s="347"/>
      <c r="G262" s="348"/>
    </row>
    <row r="263" spans="1:7" ht="16.5">
      <c r="A263" s="193" t="s">
        <v>413</v>
      </c>
      <c r="B263" s="194"/>
      <c r="C263" s="194"/>
      <c r="D263" s="194"/>
      <c r="E263" s="194"/>
      <c r="F263" s="194"/>
      <c r="G263" s="195"/>
    </row>
    <row r="264" spans="1:7" ht="15.75" customHeight="1">
      <c r="A264" s="179" t="s">
        <v>166</v>
      </c>
      <c r="B264" s="181"/>
      <c r="C264" s="181"/>
      <c r="D264" s="181"/>
      <c r="E264" s="181"/>
      <c r="F264" s="181"/>
      <c r="G264" s="180"/>
    </row>
    <row r="265" spans="1:7" ht="31.5" customHeight="1">
      <c r="A265" s="70" t="s">
        <v>15</v>
      </c>
      <c r="B265" s="70" t="s">
        <v>32</v>
      </c>
      <c r="C265" s="179" t="s">
        <v>16</v>
      </c>
      <c r="D265" s="180"/>
      <c r="E265" s="179" t="s">
        <v>33</v>
      </c>
      <c r="F265" s="180"/>
      <c r="G265" s="70" t="s">
        <v>34</v>
      </c>
    </row>
    <row r="266" spans="1:7" ht="45" customHeight="1">
      <c r="A266" s="98">
        <v>2</v>
      </c>
      <c r="B266" s="98" t="s">
        <v>112</v>
      </c>
      <c r="C266" s="178" t="s">
        <v>113</v>
      </c>
      <c r="D266" s="178"/>
      <c r="E266" s="178" t="s">
        <v>114</v>
      </c>
      <c r="F266" s="178"/>
      <c r="G266" s="105">
        <v>214381151</v>
      </c>
    </row>
    <row r="267" spans="1:7" ht="54.75" customHeight="1">
      <c r="A267" s="105">
        <v>3</v>
      </c>
      <c r="B267" s="98" t="s">
        <v>115</v>
      </c>
      <c r="C267" s="178" t="s">
        <v>113</v>
      </c>
      <c r="D267" s="178"/>
      <c r="E267" s="178" t="s">
        <v>116</v>
      </c>
      <c r="F267" s="178"/>
      <c r="G267" s="105">
        <v>216882331</v>
      </c>
    </row>
    <row r="268" spans="1:7" s="3" customFormat="1" ht="65.25" customHeight="1">
      <c r="A268" s="105">
        <v>4</v>
      </c>
      <c r="B268" s="98" t="s">
        <v>184</v>
      </c>
      <c r="C268" s="178" t="s">
        <v>113</v>
      </c>
      <c r="D268" s="178"/>
      <c r="E268" s="178" t="s">
        <v>185</v>
      </c>
      <c r="F268" s="178"/>
      <c r="G268" s="105">
        <v>214383302</v>
      </c>
    </row>
    <row r="269" spans="1:7" s="3" customFormat="1" ht="15.75" customHeight="1">
      <c r="A269" s="179" t="s">
        <v>327</v>
      </c>
      <c r="B269" s="181"/>
      <c r="C269" s="181"/>
      <c r="D269" s="181"/>
      <c r="E269" s="181"/>
      <c r="F269" s="181"/>
      <c r="G269" s="180"/>
    </row>
    <row r="270" spans="1:7" s="3" customFormat="1" ht="31.5" customHeight="1">
      <c r="A270" s="70" t="s">
        <v>15</v>
      </c>
      <c r="B270" s="70" t="s">
        <v>32</v>
      </c>
      <c r="C270" s="179" t="s">
        <v>16</v>
      </c>
      <c r="D270" s="180"/>
      <c r="E270" s="179" t="s">
        <v>33</v>
      </c>
      <c r="F270" s="180"/>
      <c r="G270" s="70" t="s">
        <v>34</v>
      </c>
    </row>
    <row r="271" spans="1:7" s="3" customFormat="1" ht="60" customHeight="1">
      <c r="A271" s="82">
        <v>1</v>
      </c>
      <c r="B271" s="82" t="s">
        <v>225</v>
      </c>
      <c r="C271" s="218" t="s">
        <v>226</v>
      </c>
      <c r="D271" s="219"/>
      <c r="E271" s="218" t="s">
        <v>227</v>
      </c>
      <c r="F271" s="219"/>
      <c r="G271" s="82" t="s">
        <v>228</v>
      </c>
    </row>
    <row r="272" spans="1:7" s="3" customFormat="1" ht="50.25" customHeight="1">
      <c r="A272" s="51">
        <v>2</v>
      </c>
      <c r="B272" s="82" t="s">
        <v>229</v>
      </c>
      <c r="C272" s="218" t="s">
        <v>230</v>
      </c>
      <c r="D272" s="219"/>
      <c r="E272" s="218" t="s">
        <v>231</v>
      </c>
      <c r="F272" s="219"/>
      <c r="G272" s="82" t="s">
        <v>228</v>
      </c>
    </row>
    <row r="273" spans="1:7" s="3" customFormat="1" ht="82.5" customHeight="1">
      <c r="A273" s="51">
        <v>3</v>
      </c>
      <c r="B273" s="82" t="s">
        <v>232</v>
      </c>
      <c r="C273" s="218" t="s">
        <v>233</v>
      </c>
      <c r="D273" s="219"/>
      <c r="E273" s="218" t="s">
        <v>234</v>
      </c>
      <c r="F273" s="219"/>
      <c r="G273" s="82" t="s">
        <v>235</v>
      </c>
    </row>
    <row r="274" spans="1:7" s="3" customFormat="1" ht="77.25" customHeight="1">
      <c r="A274" s="51">
        <v>4</v>
      </c>
      <c r="B274" s="82" t="s">
        <v>236</v>
      </c>
      <c r="C274" s="218" t="s">
        <v>233</v>
      </c>
      <c r="D274" s="219"/>
      <c r="E274" s="218" t="s">
        <v>234</v>
      </c>
      <c r="F274" s="219"/>
      <c r="G274" s="82" t="s">
        <v>237</v>
      </c>
    </row>
    <row r="275" spans="1:7" s="3" customFormat="1" ht="60" customHeight="1">
      <c r="A275" s="51">
        <v>5</v>
      </c>
      <c r="B275" s="82" t="s">
        <v>238</v>
      </c>
      <c r="C275" s="218" t="s">
        <v>239</v>
      </c>
      <c r="D275" s="219"/>
      <c r="E275" s="218" t="s">
        <v>240</v>
      </c>
      <c r="F275" s="219"/>
      <c r="G275" s="82" t="s">
        <v>241</v>
      </c>
    </row>
    <row r="276" spans="1:7" s="3" customFormat="1" ht="64.5" customHeight="1">
      <c r="A276" s="51">
        <v>6</v>
      </c>
      <c r="B276" s="82" t="s">
        <v>242</v>
      </c>
      <c r="C276" s="218" t="s">
        <v>239</v>
      </c>
      <c r="D276" s="219"/>
      <c r="E276" s="218" t="s">
        <v>243</v>
      </c>
      <c r="F276" s="219"/>
      <c r="G276" s="82" t="s">
        <v>244</v>
      </c>
    </row>
    <row r="277" spans="1:7" s="3" customFormat="1" ht="15.75" customHeight="1">
      <c r="A277" s="179" t="s">
        <v>304</v>
      </c>
      <c r="B277" s="181"/>
      <c r="C277" s="181"/>
      <c r="D277" s="181"/>
      <c r="E277" s="181"/>
      <c r="F277" s="181"/>
      <c r="G277" s="180"/>
    </row>
    <row r="278" spans="1:7" s="3" customFormat="1" ht="31.5" customHeight="1">
      <c r="A278" s="70" t="s">
        <v>15</v>
      </c>
      <c r="B278" s="70" t="s">
        <v>32</v>
      </c>
      <c r="C278" s="179" t="s">
        <v>16</v>
      </c>
      <c r="D278" s="180"/>
      <c r="E278" s="179" t="s">
        <v>33</v>
      </c>
      <c r="F278" s="180"/>
      <c r="G278" s="70" t="s">
        <v>34</v>
      </c>
    </row>
    <row r="279" spans="1:7" s="3" customFormat="1" ht="171" customHeight="1">
      <c r="A279" s="98">
        <v>1</v>
      </c>
      <c r="B279" s="147" t="s">
        <v>647</v>
      </c>
      <c r="C279" s="220" t="str">
        <f>UPPER("Encuesta de satisfación al Cliente - SDNA")</f>
        <v>ENCUESTA DE SATISFACIÓN AL CLIENTE - SDNA</v>
      </c>
      <c r="D279" s="221"/>
      <c r="E279" s="220" t="s">
        <v>289</v>
      </c>
      <c r="F279" s="221"/>
      <c r="G279" s="98" t="s">
        <v>290</v>
      </c>
    </row>
    <row r="280" spans="1:7" s="3" customFormat="1" ht="140.25" customHeight="1">
      <c r="A280" s="98">
        <v>2</v>
      </c>
      <c r="B280" s="147" t="s">
        <v>647</v>
      </c>
      <c r="C280" s="220" t="str">
        <f>UPPER("Registro de Reclamo -SDNA")</f>
        <v>REGISTRO DE RECLAMO -SDNA</v>
      </c>
      <c r="D280" s="221"/>
      <c r="E280" s="220" t="s">
        <v>289</v>
      </c>
      <c r="F280" s="221"/>
      <c r="G280" s="98" t="s">
        <v>291</v>
      </c>
    </row>
    <row r="281" spans="1:7" s="3" customFormat="1" ht="147" customHeight="1">
      <c r="A281" s="98">
        <v>3</v>
      </c>
      <c r="B281" s="147" t="s">
        <v>647</v>
      </c>
      <c r="C281" s="220" t="str">
        <f>UPPER("Encuesta de satisfación al Cliente - SAVSEC")</f>
        <v>ENCUESTA DE SATISFACIÓN AL CLIENTE - SAVSEC</v>
      </c>
      <c r="D281" s="221"/>
      <c r="E281" s="178" t="s">
        <v>196</v>
      </c>
      <c r="F281" s="178"/>
      <c r="G281" s="98" t="s">
        <v>292</v>
      </c>
    </row>
    <row r="282" spans="1:7" s="3" customFormat="1" ht="149.25" customHeight="1">
      <c r="A282" s="98">
        <v>4</v>
      </c>
      <c r="B282" s="147" t="s">
        <v>647</v>
      </c>
      <c r="C282" s="220" t="str">
        <f>UPPER("Registro de Reclamo -SAVSEC")</f>
        <v>REGISTRO DE RECLAMO -SAVSEC</v>
      </c>
      <c r="D282" s="221"/>
      <c r="E282" s="178" t="s">
        <v>196</v>
      </c>
      <c r="F282" s="178"/>
      <c r="G282" s="98" t="s">
        <v>293</v>
      </c>
    </row>
    <row r="283" spans="1:7" s="3" customFormat="1" ht="100.5" customHeight="1">
      <c r="A283" s="98">
        <v>5</v>
      </c>
      <c r="B283" s="147" t="s">
        <v>647</v>
      </c>
      <c r="C283" s="220" t="s">
        <v>294</v>
      </c>
      <c r="D283" s="221"/>
      <c r="E283" s="178" t="s">
        <v>295</v>
      </c>
      <c r="F283" s="178"/>
      <c r="G283" s="98" t="s">
        <v>296</v>
      </c>
    </row>
    <row r="284" spans="1:7" s="3" customFormat="1" ht="117.75" customHeight="1">
      <c r="A284" s="98">
        <v>6</v>
      </c>
      <c r="B284" s="147" t="s">
        <v>647</v>
      </c>
      <c r="C284" s="220" t="s">
        <v>297</v>
      </c>
      <c r="D284" s="221"/>
      <c r="E284" s="178" t="s">
        <v>298</v>
      </c>
      <c r="F284" s="178"/>
      <c r="G284" s="98" t="s">
        <v>299</v>
      </c>
    </row>
    <row r="285" spans="1:7" s="3" customFormat="1" ht="123.75" customHeight="1">
      <c r="A285" s="98">
        <v>7</v>
      </c>
      <c r="B285" s="147" t="s">
        <v>647</v>
      </c>
      <c r="C285" s="220" t="s">
        <v>300</v>
      </c>
      <c r="D285" s="221"/>
      <c r="E285" s="178" t="s">
        <v>298</v>
      </c>
      <c r="F285" s="178"/>
      <c r="G285" s="98" t="s">
        <v>301</v>
      </c>
    </row>
    <row r="286" spans="1:7" s="3" customFormat="1" ht="139.5" customHeight="1">
      <c r="A286" s="98">
        <v>8</v>
      </c>
      <c r="B286" s="147" t="s">
        <v>647</v>
      </c>
      <c r="C286" s="220" t="s">
        <v>302</v>
      </c>
      <c r="D286" s="221"/>
      <c r="E286" s="178" t="s">
        <v>298</v>
      </c>
      <c r="F286" s="178"/>
      <c r="G286" s="98" t="s">
        <v>303</v>
      </c>
    </row>
    <row r="287" spans="1:7" ht="15.75" customHeight="1">
      <c r="A287" s="179" t="s">
        <v>327</v>
      </c>
      <c r="B287" s="181"/>
      <c r="C287" s="181"/>
      <c r="D287" s="181"/>
      <c r="E287" s="181"/>
      <c r="F287" s="181"/>
      <c r="G287" s="180"/>
    </row>
    <row r="288" spans="1:7" ht="15" customHeight="1">
      <c r="A288" s="179" t="s">
        <v>274</v>
      </c>
      <c r="B288" s="181"/>
      <c r="C288" s="181"/>
      <c r="D288" s="181"/>
      <c r="E288" s="181"/>
      <c r="F288" s="181"/>
      <c r="G288" s="180"/>
    </row>
    <row r="289" spans="1:7" s="22" customFormat="1" ht="31.5" customHeight="1">
      <c r="A289" s="70" t="s">
        <v>15</v>
      </c>
      <c r="B289" s="70" t="s">
        <v>32</v>
      </c>
      <c r="C289" s="179" t="s">
        <v>16</v>
      </c>
      <c r="D289" s="180"/>
      <c r="E289" s="179" t="s">
        <v>33</v>
      </c>
      <c r="F289" s="180"/>
      <c r="G289" s="70" t="s">
        <v>34</v>
      </c>
    </row>
    <row r="290" spans="1:7" s="22" customFormat="1" ht="83.25" customHeight="1">
      <c r="A290" s="73">
        <v>1</v>
      </c>
      <c r="B290" s="83" t="s">
        <v>276</v>
      </c>
      <c r="C290" s="440" t="s">
        <v>277</v>
      </c>
      <c r="D290" s="441"/>
      <c r="E290" s="440" t="s">
        <v>275</v>
      </c>
      <c r="F290" s="441"/>
      <c r="G290" s="83" t="s">
        <v>278</v>
      </c>
    </row>
    <row r="291" spans="1:7" s="22" customFormat="1" ht="147" customHeight="1">
      <c r="A291" s="74"/>
      <c r="B291" s="53"/>
      <c r="C291" s="53"/>
      <c r="D291" s="54"/>
      <c r="E291" s="53"/>
      <c r="F291" s="54"/>
      <c r="G291" s="55"/>
    </row>
    <row r="292" spans="1:7" s="22" customFormat="1" ht="15.75" customHeight="1">
      <c r="A292" s="179" t="s">
        <v>305</v>
      </c>
      <c r="B292" s="181"/>
      <c r="C292" s="181"/>
      <c r="D292" s="181"/>
      <c r="E292" s="181"/>
      <c r="F292" s="181"/>
      <c r="G292" s="180"/>
    </row>
    <row r="293" spans="1:7" s="22" customFormat="1" ht="15.75">
      <c r="A293" s="243" t="s">
        <v>61</v>
      </c>
      <c r="B293" s="244"/>
      <c r="C293" s="243" t="s">
        <v>16</v>
      </c>
      <c r="D293" s="244"/>
      <c r="E293" s="4" t="s">
        <v>4</v>
      </c>
      <c r="F293" s="243" t="s">
        <v>62</v>
      </c>
      <c r="G293" s="244"/>
    </row>
    <row r="294" spans="1:7" s="22" customFormat="1" ht="30" customHeight="1">
      <c r="A294" s="84">
        <v>1</v>
      </c>
      <c r="B294" s="84" t="s">
        <v>306</v>
      </c>
      <c r="C294" s="288" t="s">
        <v>307</v>
      </c>
      <c r="D294" s="289"/>
      <c r="E294" s="84" t="s">
        <v>308</v>
      </c>
      <c r="F294" s="288" t="s">
        <v>309</v>
      </c>
      <c r="G294" s="289"/>
    </row>
    <row r="295" spans="1:7" ht="16.5">
      <c r="A295" s="245" t="s">
        <v>414</v>
      </c>
      <c r="B295" s="246"/>
      <c r="C295" s="246"/>
      <c r="D295" s="246"/>
      <c r="E295" s="246"/>
      <c r="F295" s="246"/>
      <c r="G295" s="247"/>
    </row>
    <row r="296" spans="1:7" s="22" customFormat="1" ht="15.75" customHeight="1">
      <c r="A296" s="179" t="s">
        <v>166</v>
      </c>
      <c r="B296" s="181"/>
      <c r="C296" s="181"/>
      <c r="D296" s="181"/>
      <c r="E296" s="181"/>
      <c r="F296" s="181"/>
      <c r="G296" s="180"/>
    </row>
    <row r="297" spans="1:7" ht="15.75">
      <c r="A297" s="243" t="s">
        <v>61</v>
      </c>
      <c r="B297" s="244"/>
      <c r="C297" s="243" t="s">
        <v>16</v>
      </c>
      <c r="D297" s="244"/>
      <c r="E297" s="4" t="s">
        <v>56</v>
      </c>
      <c r="F297" s="243" t="s">
        <v>62</v>
      </c>
      <c r="G297" s="244"/>
    </row>
    <row r="298" spans="1:7" s="22" customFormat="1" ht="29.25" customHeight="1">
      <c r="A298" s="182" t="s">
        <v>117</v>
      </c>
      <c r="B298" s="183"/>
      <c r="C298" s="184" t="s">
        <v>118</v>
      </c>
      <c r="D298" s="185"/>
      <c r="E298" s="116" t="s">
        <v>627</v>
      </c>
      <c r="F298" s="224" t="s">
        <v>119</v>
      </c>
      <c r="G298" s="225"/>
    </row>
    <row r="299" spans="1:7" s="22" customFormat="1" ht="81.75" customHeight="1">
      <c r="A299" s="39"/>
      <c r="B299" s="40"/>
      <c r="C299" s="39"/>
      <c r="D299" s="40"/>
      <c r="E299" s="41"/>
      <c r="F299" s="39"/>
      <c r="G299" s="40"/>
    </row>
    <row r="300" spans="1:7" s="22" customFormat="1" ht="15.75" customHeight="1">
      <c r="A300" s="179" t="s">
        <v>369</v>
      </c>
      <c r="B300" s="181"/>
      <c r="C300" s="181"/>
      <c r="D300" s="181"/>
      <c r="E300" s="181"/>
      <c r="F300" s="181"/>
      <c r="G300" s="180"/>
    </row>
    <row r="301" spans="1:7" s="22" customFormat="1" ht="15.75" customHeight="1">
      <c r="A301" s="243" t="s">
        <v>61</v>
      </c>
      <c r="B301" s="244"/>
      <c r="C301" s="243" t="s">
        <v>16</v>
      </c>
      <c r="D301" s="244"/>
      <c r="E301" s="4" t="s">
        <v>56</v>
      </c>
      <c r="F301" s="243" t="s">
        <v>62</v>
      </c>
      <c r="G301" s="244"/>
    </row>
    <row r="302" spans="1:7" ht="49.5" customHeight="1">
      <c r="A302" s="257" t="s">
        <v>117</v>
      </c>
      <c r="B302" s="258"/>
      <c r="C302" s="213" t="s">
        <v>370</v>
      </c>
      <c r="D302" s="214"/>
      <c r="E302" s="62" t="s">
        <v>110</v>
      </c>
      <c r="F302" s="427" t="s">
        <v>110</v>
      </c>
      <c r="G302" s="428"/>
    </row>
    <row r="303" spans="1:7" s="22" customFormat="1" ht="15.75" customHeight="1">
      <c r="A303" s="179" t="s">
        <v>304</v>
      </c>
      <c r="B303" s="181"/>
      <c r="C303" s="181"/>
      <c r="D303" s="181"/>
      <c r="E303" s="181"/>
      <c r="F303" s="181"/>
      <c r="G303" s="180"/>
    </row>
    <row r="304" spans="1:7" s="22" customFormat="1" ht="15.75">
      <c r="A304" s="243" t="s">
        <v>61</v>
      </c>
      <c r="B304" s="244"/>
      <c r="C304" s="243" t="s">
        <v>16</v>
      </c>
      <c r="D304" s="244"/>
      <c r="E304" s="4" t="s">
        <v>56</v>
      </c>
      <c r="F304" s="243" t="s">
        <v>62</v>
      </c>
      <c r="G304" s="244"/>
    </row>
    <row r="305" spans="1:7" s="22" customFormat="1">
      <c r="A305" s="429" t="s">
        <v>375</v>
      </c>
      <c r="B305" s="430"/>
      <c r="C305" s="429" t="s">
        <v>376</v>
      </c>
      <c r="D305" s="430"/>
      <c r="E305" s="64">
        <v>45028</v>
      </c>
      <c r="F305" s="429" t="s">
        <v>162</v>
      </c>
      <c r="G305" s="430"/>
    </row>
    <row r="306" spans="1:7" ht="335.25" customHeight="1">
      <c r="A306" s="248"/>
      <c r="B306" s="249"/>
      <c r="C306" s="249"/>
      <c r="D306" s="249"/>
      <c r="E306" s="249"/>
      <c r="F306" s="249"/>
      <c r="G306" s="250"/>
    </row>
    <row r="307" spans="1:7" s="22" customFormat="1" ht="15.75" customHeight="1">
      <c r="A307" s="179" t="s">
        <v>305</v>
      </c>
      <c r="B307" s="181"/>
      <c r="C307" s="181"/>
      <c r="D307" s="181"/>
      <c r="E307" s="181"/>
      <c r="F307" s="181"/>
      <c r="G307" s="180"/>
    </row>
    <row r="308" spans="1:7" s="22" customFormat="1" ht="15.75">
      <c r="A308" s="243" t="s">
        <v>61</v>
      </c>
      <c r="B308" s="244"/>
      <c r="C308" s="243" t="s">
        <v>16</v>
      </c>
      <c r="D308" s="244"/>
      <c r="E308" s="4" t="s">
        <v>4</v>
      </c>
      <c r="F308" s="243" t="s">
        <v>62</v>
      </c>
      <c r="G308" s="244"/>
    </row>
    <row r="309" spans="1:7" s="22" customFormat="1" ht="15" customHeight="1">
      <c r="A309" s="203" t="s">
        <v>310</v>
      </c>
      <c r="B309" s="204"/>
      <c r="C309" s="203" t="s">
        <v>311</v>
      </c>
      <c r="D309" s="204"/>
      <c r="E309" s="45">
        <v>45000</v>
      </c>
      <c r="F309" s="205" t="s">
        <v>312</v>
      </c>
      <c r="G309" s="206"/>
    </row>
    <row r="310" spans="1:7" s="22" customFormat="1" ht="122.25" customHeight="1">
      <c r="A310" s="71"/>
      <c r="B310" s="72"/>
      <c r="C310" s="72"/>
      <c r="D310" s="72"/>
      <c r="E310" s="43"/>
      <c r="F310" s="44"/>
      <c r="G310" s="37"/>
    </row>
    <row r="311" spans="1:7" ht="16.5">
      <c r="A311" s="193" t="s">
        <v>415</v>
      </c>
      <c r="B311" s="194"/>
      <c r="C311" s="194"/>
      <c r="D311" s="194"/>
      <c r="E311" s="194"/>
      <c r="F311" s="194"/>
      <c r="G311" s="195"/>
    </row>
    <row r="312" spans="1:7" ht="63" customHeight="1">
      <c r="A312" s="70" t="s">
        <v>69</v>
      </c>
      <c r="B312" s="70" t="s">
        <v>82</v>
      </c>
      <c r="C312" s="18" t="s">
        <v>81</v>
      </c>
      <c r="D312" s="179" t="s">
        <v>68</v>
      </c>
      <c r="E312" s="181"/>
      <c r="F312" s="180"/>
      <c r="G312" s="76" t="s">
        <v>31</v>
      </c>
    </row>
    <row r="313" spans="1:7" s="5" customFormat="1" ht="117" customHeight="1">
      <c r="A313" s="232">
        <v>366</v>
      </c>
      <c r="B313" s="232">
        <v>128</v>
      </c>
      <c r="C313" s="232">
        <v>236</v>
      </c>
      <c r="D313" s="234" t="s">
        <v>126</v>
      </c>
      <c r="E313" s="235"/>
      <c r="F313" s="236"/>
      <c r="G313" s="77" t="s">
        <v>124</v>
      </c>
    </row>
    <row r="314" spans="1:7" s="5" customFormat="1" ht="285" customHeight="1">
      <c r="A314" s="233"/>
      <c r="B314" s="233"/>
      <c r="C314" s="233"/>
      <c r="D314" s="237"/>
      <c r="E314" s="238"/>
      <c r="F314" s="239"/>
      <c r="G314" s="77" t="s">
        <v>125</v>
      </c>
    </row>
    <row r="315" spans="1:7" s="5" customFormat="1" ht="15.75" customHeight="1">
      <c r="A315" s="228" t="s">
        <v>224</v>
      </c>
      <c r="B315" s="229"/>
      <c r="C315" s="229"/>
      <c r="D315" s="229"/>
      <c r="E315" s="229"/>
      <c r="F315" s="229"/>
      <c r="G315" s="230"/>
    </row>
    <row r="316" spans="1:7" s="5" customFormat="1" ht="15.75" customHeight="1">
      <c r="A316" s="215" t="s">
        <v>416</v>
      </c>
      <c r="B316" s="216"/>
      <c r="C316" s="216"/>
      <c r="D316" s="216"/>
      <c r="E316" s="216"/>
      <c r="F316" s="216"/>
      <c r="G316" s="217"/>
    </row>
    <row r="317" spans="1:7" s="5" customFormat="1" ht="16.5">
      <c r="A317" s="210" t="s">
        <v>417</v>
      </c>
      <c r="B317" s="211"/>
      <c r="C317" s="211"/>
      <c r="D317" s="211"/>
      <c r="E317" s="211"/>
      <c r="F317" s="211"/>
      <c r="G317" s="212"/>
    </row>
    <row r="318" spans="1:7" s="23" customFormat="1" ht="32.25" customHeight="1">
      <c r="A318" s="464" t="s">
        <v>70</v>
      </c>
      <c r="B318" s="465"/>
      <c r="C318" s="254" t="s">
        <v>71</v>
      </c>
      <c r="D318" s="466"/>
      <c r="E318" s="254" t="s">
        <v>62</v>
      </c>
      <c r="F318" s="255"/>
      <c r="G318" s="256"/>
    </row>
    <row r="319" spans="1:7" s="23" customFormat="1" ht="15.75">
      <c r="A319" s="188" t="s">
        <v>315</v>
      </c>
      <c r="B319" s="189"/>
      <c r="C319" s="189"/>
      <c r="D319" s="189"/>
      <c r="E319" s="189"/>
      <c r="F319" s="189"/>
      <c r="G319" s="190"/>
    </row>
    <row r="320" spans="1:7" s="23" customFormat="1" ht="15" customHeight="1">
      <c r="A320" s="46">
        <v>1</v>
      </c>
      <c r="B320" s="47"/>
      <c r="C320" s="226" t="s">
        <v>269</v>
      </c>
      <c r="D320" s="227"/>
      <c r="E320" s="207" t="s">
        <v>270</v>
      </c>
      <c r="F320" s="208"/>
      <c r="G320" s="209"/>
    </row>
    <row r="321" spans="1:7" s="23" customFormat="1" ht="39.75" customHeight="1">
      <c r="A321" s="46">
        <v>2</v>
      </c>
      <c r="B321" s="47"/>
      <c r="C321" s="226" t="s">
        <v>271</v>
      </c>
      <c r="D321" s="227"/>
      <c r="E321" s="207" t="s">
        <v>272</v>
      </c>
      <c r="F321" s="208"/>
      <c r="G321" s="209"/>
    </row>
    <row r="322" spans="1:7" s="5" customFormat="1" ht="15.75">
      <c r="A322" s="188" t="s">
        <v>313</v>
      </c>
      <c r="B322" s="189"/>
      <c r="C322" s="189"/>
      <c r="D322" s="189"/>
      <c r="E322" s="189"/>
      <c r="F322" s="189"/>
      <c r="G322" s="190"/>
    </row>
    <row r="323" spans="1:7" s="5" customFormat="1" ht="93" customHeight="1">
      <c r="A323" s="48">
        <v>1</v>
      </c>
      <c r="B323" s="69" t="s">
        <v>155</v>
      </c>
      <c r="C323" s="186" t="s">
        <v>314</v>
      </c>
      <c r="D323" s="187"/>
      <c r="E323" s="207" t="s">
        <v>186</v>
      </c>
      <c r="F323" s="208"/>
      <c r="G323" s="209"/>
    </row>
    <row r="324" spans="1:7" s="23" customFormat="1" ht="77.25" customHeight="1">
      <c r="A324" s="48">
        <f>A323+1</f>
        <v>2</v>
      </c>
      <c r="B324" s="69" t="s">
        <v>187</v>
      </c>
      <c r="C324" s="186" t="s">
        <v>188</v>
      </c>
      <c r="D324" s="187"/>
      <c r="E324" s="207" t="s">
        <v>189</v>
      </c>
      <c r="F324" s="208"/>
      <c r="G324" s="209"/>
    </row>
    <row r="325" spans="1:7" s="23" customFormat="1" ht="141" customHeight="1">
      <c r="A325" s="48">
        <f>A324+1</f>
        <v>3</v>
      </c>
      <c r="B325" s="69" t="s">
        <v>190</v>
      </c>
      <c r="C325" s="186" t="s">
        <v>191</v>
      </c>
      <c r="D325" s="187"/>
      <c r="E325" s="207" t="s">
        <v>192</v>
      </c>
      <c r="F325" s="208"/>
      <c r="G325" s="209"/>
    </row>
    <row r="326" spans="1:7" s="23" customFormat="1" ht="105" customHeight="1">
      <c r="A326" s="48">
        <f>A325+1</f>
        <v>4</v>
      </c>
      <c r="B326" s="69" t="s">
        <v>193</v>
      </c>
      <c r="C326" s="186" t="s">
        <v>194</v>
      </c>
      <c r="D326" s="187"/>
      <c r="E326" s="207" t="s">
        <v>195</v>
      </c>
      <c r="F326" s="208"/>
      <c r="G326" s="209"/>
    </row>
    <row r="327" spans="1:7" s="5" customFormat="1" ht="15.75">
      <c r="A327" s="188" t="s">
        <v>410</v>
      </c>
      <c r="B327" s="189"/>
      <c r="C327" s="189"/>
      <c r="D327" s="189"/>
      <c r="E327" s="189"/>
      <c r="F327" s="189"/>
      <c r="G327" s="190"/>
    </row>
    <row r="328" spans="1:7" s="5" customFormat="1" ht="46.5" customHeight="1">
      <c r="A328" s="48">
        <v>1</v>
      </c>
      <c r="B328" s="69" t="s">
        <v>444</v>
      </c>
      <c r="C328" s="186" t="s">
        <v>245</v>
      </c>
      <c r="D328" s="187"/>
      <c r="E328" s="251" t="s">
        <v>411</v>
      </c>
      <c r="F328" s="252"/>
      <c r="G328" s="253"/>
    </row>
    <row r="329" spans="1:7" ht="15.75">
      <c r="A329" s="188" t="s">
        <v>315</v>
      </c>
      <c r="B329" s="189"/>
      <c r="C329" s="189"/>
      <c r="D329" s="189"/>
      <c r="E329" s="189"/>
      <c r="F329" s="189"/>
      <c r="G329" s="190"/>
    </row>
    <row r="330" spans="1:7" ht="54" customHeight="1">
      <c r="A330" s="89">
        <v>5</v>
      </c>
      <c r="B330" s="90"/>
      <c r="C330" s="191" t="s">
        <v>288</v>
      </c>
      <c r="D330" s="192"/>
      <c r="E330" s="197" t="s">
        <v>181</v>
      </c>
      <c r="F330" s="198"/>
      <c r="G330" s="199"/>
    </row>
    <row r="331" spans="1:7" ht="55.5" customHeight="1">
      <c r="A331" s="89">
        <v>1</v>
      </c>
      <c r="B331" s="90"/>
      <c r="C331" s="191" t="s">
        <v>316</v>
      </c>
      <c r="D331" s="192"/>
      <c r="E331" s="240" t="s">
        <v>181</v>
      </c>
      <c r="F331" s="241"/>
      <c r="G331" s="242"/>
    </row>
    <row r="332" spans="1:7" ht="45" customHeight="1">
      <c r="A332" s="89">
        <v>1</v>
      </c>
      <c r="B332" s="90"/>
      <c r="C332" s="191" t="s">
        <v>182</v>
      </c>
      <c r="D332" s="192"/>
      <c r="E332" s="240" t="s">
        <v>183</v>
      </c>
      <c r="F332" s="241"/>
      <c r="G332" s="242"/>
    </row>
    <row r="333" spans="1:7" ht="15.75">
      <c r="A333" s="431" t="s">
        <v>60</v>
      </c>
      <c r="B333" s="286"/>
      <c r="C333" s="286"/>
      <c r="D333" s="286"/>
      <c r="E333" s="286"/>
      <c r="F333" s="286"/>
      <c r="G333" s="432"/>
    </row>
    <row r="334" spans="1:7" ht="16.5">
      <c r="A334" s="433" t="s">
        <v>424</v>
      </c>
      <c r="B334" s="194"/>
      <c r="C334" s="194"/>
      <c r="D334" s="194"/>
      <c r="E334" s="194"/>
      <c r="F334" s="194"/>
      <c r="G334" s="434"/>
    </row>
    <row r="335" spans="1:7" ht="31.5">
      <c r="A335" s="70" t="s">
        <v>63</v>
      </c>
      <c r="B335" s="70" t="s">
        <v>64</v>
      </c>
      <c r="C335" s="179" t="s">
        <v>67</v>
      </c>
      <c r="D335" s="180"/>
      <c r="E335" s="70" t="s">
        <v>65</v>
      </c>
      <c r="F335" s="179" t="s">
        <v>66</v>
      </c>
      <c r="G335" s="180"/>
    </row>
    <row r="336" spans="1:7" ht="409.5" customHeight="1">
      <c r="A336" s="21" t="s">
        <v>127</v>
      </c>
      <c r="B336" s="21">
        <v>4</v>
      </c>
      <c r="C336" s="435" t="s">
        <v>649</v>
      </c>
      <c r="D336" s="436"/>
      <c r="E336" s="73" t="s">
        <v>273</v>
      </c>
      <c r="F336" s="435" t="s">
        <v>648</v>
      </c>
      <c r="G336" s="436"/>
    </row>
    <row r="337" spans="1:7" ht="18.75">
      <c r="A337" s="215" t="s">
        <v>418</v>
      </c>
      <c r="B337" s="216"/>
      <c r="C337" s="216"/>
      <c r="D337" s="216"/>
      <c r="E337" s="216"/>
      <c r="F337" s="216"/>
      <c r="G337" s="217"/>
    </row>
    <row r="338" spans="1:7" ht="15.75" customHeight="1">
      <c r="A338" s="193" t="s">
        <v>419</v>
      </c>
      <c r="B338" s="194"/>
      <c r="C338" s="194"/>
      <c r="D338" s="194"/>
      <c r="E338" s="194"/>
      <c r="F338" s="194"/>
      <c r="G338" s="195"/>
    </row>
    <row r="339" spans="1:7" ht="32.25" customHeight="1">
      <c r="A339" s="70" t="s">
        <v>35</v>
      </c>
      <c r="B339" s="70" t="s">
        <v>36</v>
      </c>
      <c r="C339" s="179" t="s">
        <v>16</v>
      </c>
      <c r="D339" s="180"/>
      <c r="E339" s="70" t="s">
        <v>37</v>
      </c>
      <c r="F339" s="179" t="s">
        <v>58</v>
      </c>
      <c r="G339" s="180"/>
    </row>
    <row r="340" spans="1:7" s="22" customFormat="1" ht="32.25" customHeight="1">
      <c r="A340" s="60">
        <v>16533</v>
      </c>
      <c r="B340" s="25">
        <v>45295</v>
      </c>
      <c r="C340" s="222" t="s">
        <v>120</v>
      </c>
      <c r="D340" s="222"/>
      <c r="E340" s="59" t="s">
        <v>282</v>
      </c>
      <c r="F340" s="223" t="s">
        <v>357</v>
      </c>
      <c r="G340" s="223"/>
    </row>
    <row r="341" spans="1:7" s="22" customFormat="1" ht="32.25" customHeight="1">
      <c r="A341" s="61">
        <v>16597</v>
      </c>
      <c r="B341" s="26">
        <v>45311</v>
      </c>
      <c r="C341" s="222" t="s">
        <v>120</v>
      </c>
      <c r="D341" s="222"/>
      <c r="E341" s="59" t="s">
        <v>282</v>
      </c>
      <c r="F341" s="223" t="s">
        <v>358</v>
      </c>
      <c r="G341" s="223"/>
    </row>
    <row r="342" spans="1:7" s="22" customFormat="1" ht="32.25" customHeight="1">
      <c r="A342" s="61">
        <v>16695</v>
      </c>
      <c r="B342" s="26">
        <v>45334</v>
      </c>
      <c r="C342" s="222" t="s">
        <v>120</v>
      </c>
      <c r="D342" s="222"/>
      <c r="E342" s="59" t="s">
        <v>282</v>
      </c>
      <c r="F342" s="223" t="s">
        <v>359</v>
      </c>
      <c r="G342" s="223"/>
    </row>
    <row r="343" spans="1:7" s="22" customFormat="1" ht="32.25" customHeight="1">
      <c r="A343" s="60">
        <v>16798</v>
      </c>
      <c r="B343" s="25">
        <v>45351</v>
      </c>
      <c r="C343" s="222" t="s">
        <v>120</v>
      </c>
      <c r="D343" s="222"/>
      <c r="E343" s="59" t="s">
        <v>282</v>
      </c>
      <c r="F343" s="223" t="s">
        <v>360</v>
      </c>
      <c r="G343" s="223"/>
    </row>
    <row r="344" spans="1:7" s="22" customFormat="1" ht="32.25" customHeight="1">
      <c r="A344" s="61">
        <v>16800</v>
      </c>
      <c r="B344" s="26">
        <v>45351</v>
      </c>
      <c r="C344" s="222" t="s">
        <v>120</v>
      </c>
      <c r="D344" s="222"/>
      <c r="E344" s="59" t="s">
        <v>356</v>
      </c>
      <c r="F344" s="223" t="s">
        <v>361</v>
      </c>
      <c r="G344" s="223"/>
    </row>
    <row r="345" spans="1:7" s="22" customFormat="1" ht="32.25" customHeight="1">
      <c r="A345" s="61">
        <v>16819</v>
      </c>
      <c r="B345" s="26">
        <v>45355</v>
      </c>
      <c r="C345" s="222" t="s">
        <v>120</v>
      </c>
      <c r="D345" s="222"/>
      <c r="E345" s="59" t="s">
        <v>356</v>
      </c>
      <c r="F345" s="231" t="s">
        <v>362</v>
      </c>
      <c r="G345" s="231"/>
    </row>
    <row r="346" spans="1:7" s="22" customFormat="1" ht="32.25" customHeight="1">
      <c r="A346" s="61">
        <v>16825</v>
      </c>
      <c r="B346" s="26">
        <v>45357</v>
      </c>
      <c r="C346" s="222" t="s">
        <v>120</v>
      </c>
      <c r="D346" s="222"/>
      <c r="E346" s="59" t="s">
        <v>356</v>
      </c>
      <c r="F346" s="223" t="s">
        <v>363</v>
      </c>
      <c r="G346" s="223"/>
    </row>
    <row r="347" spans="1:7" s="22" customFormat="1" ht="32.25" customHeight="1">
      <c r="A347" s="61">
        <v>16896</v>
      </c>
      <c r="B347" s="26">
        <v>45376</v>
      </c>
      <c r="C347" s="222" t="s">
        <v>120</v>
      </c>
      <c r="D347" s="222"/>
      <c r="E347" s="59" t="s">
        <v>356</v>
      </c>
      <c r="F347" s="223" t="s">
        <v>364</v>
      </c>
      <c r="G347" s="223"/>
    </row>
    <row r="348" spans="1:7" s="22" customFormat="1" ht="45" customHeight="1">
      <c r="A348" s="30"/>
      <c r="B348" s="28"/>
      <c r="C348" s="27"/>
      <c r="D348" s="27"/>
      <c r="E348" s="27"/>
      <c r="F348" s="29"/>
      <c r="G348" s="31"/>
    </row>
    <row r="349" spans="1:7" s="22" customFormat="1" ht="45" customHeight="1">
      <c r="A349" s="30"/>
      <c r="B349" s="28"/>
      <c r="C349" s="27"/>
      <c r="D349" s="27"/>
      <c r="E349" s="27"/>
      <c r="F349" s="29"/>
      <c r="G349" s="31"/>
    </row>
    <row r="350" spans="1:7" s="22" customFormat="1" ht="45" customHeight="1">
      <c r="A350" s="30"/>
      <c r="B350" s="28"/>
      <c r="C350" s="27"/>
      <c r="D350" s="27"/>
      <c r="E350" s="27"/>
      <c r="F350" s="29"/>
      <c r="G350" s="31"/>
    </row>
    <row r="351" spans="1:7" s="22" customFormat="1" ht="45" customHeight="1">
      <c r="A351" s="30"/>
      <c r="B351" s="28"/>
      <c r="C351" s="27"/>
      <c r="D351" s="27"/>
      <c r="E351" s="27"/>
      <c r="F351" s="29"/>
      <c r="G351" s="31"/>
    </row>
    <row r="352" spans="1:7" s="22" customFormat="1" ht="45" customHeight="1">
      <c r="A352" s="30"/>
      <c r="B352" s="28"/>
      <c r="C352" s="27"/>
      <c r="D352" s="27"/>
      <c r="E352" s="27"/>
      <c r="F352" s="29"/>
      <c r="G352" s="31"/>
    </row>
    <row r="353" spans="1:7" s="22" customFormat="1" ht="45" customHeight="1" thickBot="1">
      <c r="A353" s="30"/>
      <c r="B353" s="28"/>
      <c r="C353" s="27"/>
      <c r="D353" s="27"/>
      <c r="E353" s="27"/>
      <c r="F353" s="29"/>
      <c r="G353" s="31"/>
    </row>
    <row r="354" spans="1:7" s="22" customFormat="1" ht="18.75">
      <c r="A354" s="442" t="s">
        <v>420</v>
      </c>
      <c r="B354" s="443"/>
      <c r="C354" s="443"/>
      <c r="D354" s="443"/>
      <c r="E354" s="443"/>
      <c r="F354" s="443"/>
      <c r="G354" s="444"/>
    </row>
    <row r="355" spans="1:7" s="22" customFormat="1" ht="16.5">
      <c r="A355" s="424" t="s">
        <v>421</v>
      </c>
      <c r="B355" s="425"/>
      <c r="C355" s="425"/>
      <c r="D355" s="425"/>
      <c r="E355" s="425"/>
      <c r="F355" s="425"/>
      <c r="G355" s="426"/>
    </row>
    <row r="356" spans="1:7" ht="15.75">
      <c r="A356" s="200" t="s">
        <v>38</v>
      </c>
      <c r="B356" s="201"/>
      <c r="C356" s="201"/>
      <c r="D356" s="201"/>
      <c r="E356" s="201"/>
      <c r="F356" s="201"/>
      <c r="G356" s="202"/>
    </row>
    <row r="357" spans="1:7" ht="15.75" customHeight="1">
      <c r="A357" s="76" t="s">
        <v>59</v>
      </c>
      <c r="B357" s="11" t="s">
        <v>56</v>
      </c>
      <c r="C357" s="200" t="s">
        <v>16</v>
      </c>
      <c r="D357" s="201"/>
      <c r="E357" s="202"/>
      <c r="F357" s="179" t="s">
        <v>39</v>
      </c>
      <c r="G357" s="180"/>
    </row>
    <row r="358" spans="1:7" s="22" customFormat="1" ht="31.5" customHeight="1">
      <c r="A358" s="75" t="s">
        <v>377</v>
      </c>
      <c r="B358" s="65">
        <v>45377</v>
      </c>
      <c r="C358" s="264" t="s">
        <v>380</v>
      </c>
      <c r="D358" s="265"/>
      <c r="E358" s="266"/>
      <c r="F358" s="281" t="s">
        <v>106</v>
      </c>
      <c r="G358" s="282"/>
    </row>
    <row r="359" spans="1:7" ht="30" customHeight="1">
      <c r="A359" s="75" t="s">
        <v>378</v>
      </c>
      <c r="B359" s="65">
        <v>45377</v>
      </c>
      <c r="C359" s="437" t="s">
        <v>379</v>
      </c>
      <c r="D359" s="438"/>
      <c r="E359" s="439"/>
      <c r="F359" s="283"/>
      <c r="G359" s="284"/>
    </row>
    <row r="360" spans="1:7" ht="15.75">
      <c r="A360" s="200" t="s">
        <v>40</v>
      </c>
      <c r="B360" s="201"/>
      <c r="C360" s="201"/>
      <c r="D360" s="201"/>
      <c r="E360" s="201"/>
      <c r="F360" s="201"/>
      <c r="G360" s="202"/>
    </row>
    <row r="361" spans="1:7" ht="15.75" customHeight="1">
      <c r="A361" s="76" t="s">
        <v>59</v>
      </c>
      <c r="B361" s="11" t="s">
        <v>56</v>
      </c>
      <c r="C361" s="200" t="s">
        <v>16</v>
      </c>
      <c r="D361" s="201"/>
      <c r="E361" s="202"/>
      <c r="F361" s="179" t="s">
        <v>39</v>
      </c>
      <c r="G361" s="180"/>
    </row>
    <row r="362" spans="1:7" s="22" customFormat="1" ht="51.75" customHeight="1">
      <c r="A362" s="66" t="s">
        <v>381</v>
      </c>
      <c r="B362" s="65" t="s">
        <v>384</v>
      </c>
      <c r="C362" s="264" t="s">
        <v>385</v>
      </c>
      <c r="D362" s="265"/>
      <c r="E362" s="266"/>
      <c r="F362" s="279" t="s">
        <v>106</v>
      </c>
      <c r="G362" s="280"/>
    </row>
    <row r="363" spans="1:7" s="22" customFormat="1" ht="55.5" customHeight="1">
      <c r="A363" s="75" t="s">
        <v>382</v>
      </c>
      <c r="B363" s="65">
        <v>45350</v>
      </c>
      <c r="C363" s="264" t="s">
        <v>386</v>
      </c>
      <c r="D363" s="265"/>
      <c r="E363" s="266"/>
      <c r="F363" s="279" t="s">
        <v>106</v>
      </c>
      <c r="G363" s="280"/>
    </row>
    <row r="364" spans="1:7" s="22" customFormat="1" ht="47.25" customHeight="1">
      <c r="A364" s="75" t="s">
        <v>383</v>
      </c>
      <c r="B364" s="65">
        <v>45369</v>
      </c>
      <c r="C364" s="264" t="s">
        <v>387</v>
      </c>
      <c r="D364" s="265"/>
      <c r="E364" s="266"/>
      <c r="F364" s="279" t="s">
        <v>106</v>
      </c>
      <c r="G364" s="280"/>
    </row>
    <row r="365" spans="1:7" ht="15.75">
      <c r="A365" s="285" t="s">
        <v>60</v>
      </c>
      <c r="B365" s="286"/>
      <c r="C365" s="286"/>
      <c r="D365" s="286"/>
      <c r="E365" s="286"/>
      <c r="F365" s="286"/>
      <c r="G365" s="287"/>
    </row>
    <row r="366" spans="1:7" ht="15.75" customHeight="1">
      <c r="A366" s="200" t="s">
        <v>41</v>
      </c>
      <c r="B366" s="201"/>
      <c r="C366" s="201"/>
      <c r="D366" s="201"/>
      <c r="E366" s="201"/>
      <c r="F366" s="201"/>
      <c r="G366" s="202"/>
    </row>
    <row r="367" spans="1:7" ht="15.75" customHeight="1">
      <c r="A367" s="76" t="s">
        <v>59</v>
      </c>
      <c r="B367" s="11" t="s">
        <v>56</v>
      </c>
      <c r="C367" s="200" t="s">
        <v>16</v>
      </c>
      <c r="D367" s="201"/>
      <c r="E367" s="202"/>
      <c r="F367" s="179" t="s">
        <v>39</v>
      </c>
      <c r="G367" s="180"/>
    </row>
    <row r="368" spans="1:7" ht="60.75" customHeight="1">
      <c r="A368" s="261" t="s">
        <v>393</v>
      </c>
      <c r="B368" s="262"/>
      <c r="C368" s="262"/>
      <c r="D368" s="262"/>
      <c r="E368" s="263"/>
      <c r="F368" s="288" t="s">
        <v>106</v>
      </c>
      <c r="G368" s="289"/>
    </row>
    <row r="369" spans="1:7" ht="15.75" customHeight="1">
      <c r="A369" s="200" t="s">
        <v>42</v>
      </c>
      <c r="B369" s="201"/>
      <c r="C369" s="201"/>
      <c r="D369" s="201"/>
      <c r="E369" s="201"/>
      <c r="F369" s="201"/>
      <c r="G369" s="202"/>
    </row>
    <row r="370" spans="1:7" ht="15" customHeight="1">
      <c r="A370" s="76" t="s">
        <v>59</v>
      </c>
      <c r="B370" s="11" t="s">
        <v>56</v>
      </c>
      <c r="C370" s="200" t="s">
        <v>16</v>
      </c>
      <c r="D370" s="201"/>
      <c r="E370" s="202"/>
      <c r="F370" s="179" t="s">
        <v>39</v>
      </c>
      <c r="G370" s="180"/>
    </row>
    <row r="371" spans="1:7" ht="45" customHeight="1">
      <c r="A371" s="261" t="s">
        <v>392</v>
      </c>
      <c r="B371" s="262"/>
      <c r="C371" s="262"/>
      <c r="D371" s="262"/>
      <c r="E371" s="263"/>
      <c r="F371" s="259" t="s">
        <v>106</v>
      </c>
      <c r="G371" s="260"/>
    </row>
    <row r="372" spans="1:7" ht="15.75">
      <c r="A372" s="285" t="s">
        <v>60</v>
      </c>
      <c r="B372" s="286"/>
      <c r="C372" s="286"/>
      <c r="D372" s="286"/>
      <c r="E372" s="286"/>
      <c r="F372" s="286"/>
      <c r="G372" s="287"/>
    </row>
    <row r="373" spans="1:7" ht="15.75" customHeight="1">
      <c r="A373" s="200" t="s">
        <v>347</v>
      </c>
      <c r="B373" s="201"/>
      <c r="C373" s="201"/>
      <c r="D373" s="201"/>
      <c r="E373" s="201"/>
      <c r="F373" s="201"/>
      <c r="G373" s="202"/>
    </row>
    <row r="374" spans="1:7" ht="15.75" customHeight="1">
      <c r="A374" s="76" t="s">
        <v>3</v>
      </c>
      <c r="B374" s="11" t="s">
        <v>56</v>
      </c>
      <c r="C374" s="200" t="s">
        <v>43</v>
      </c>
      <c r="D374" s="201"/>
      <c r="E374" s="202"/>
      <c r="F374" s="179" t="s">
        <v>44</v>
      </c>
      <c r="G374" s="180"/>
    </row>
    <row r="375" spans="1:7" s="22" customFormat="1" ht="60.95" customHeight="1">
      <c r="A375" s="66" t="s">
        <v>381</v>
      </c>
      <c r="B375" s="65">
        <v>45357</v>
      </c>
      <c r="C375" s="264" t="s">
        <v>385</v>
      </c>
      <c r="D375" s="265"/>
      <c r="E375" s="266"/>
      <c r="F375" s="279" t="s">
        <v>106</v>
      </c>
      <c r="G375" s="280"/>
    </row>
    <row r="376" spans="1:7" ht="60.95" customHeight="1">
      <c r="A376" s="67" t="s">
        <v>388</v>
      </c>
      <c r="B376" s="65">
        <v>45376</v>
      </c>
      <c r="C376" s="264" t="s">
        <v>390</v>
      </c>
      <c r="D376" s="265"/>
      <c r="E376" s="266"/>
      <c r="F376" s="279" t="s">
        <v>106</v>
      </c>
      <c r="G376" s="280"/>
    </row>
    <row r="377" spans="1:7" s="22" customFormat="1" ht="60.95" customHeight="1">
      <c r="A377" s="75" t="s">
        <v>389</v>
      </c>
      <c r="B377" s="65">
        <v>45338</v>
      </c>
      <c r="C377" s="264" t="s">
        <v>391</v>
      </c>
      <c r="D377" s="265"/>
      <c r="E377" s="266"/>
      <c r="F377" s="279" t="s">
        <v>106</v>
      </c>
      <c r="G377" s="280"/>
    </row>
    <row r="378" spans="1:7" s="22" customFormat="1" ht="16.5">
      <c r="A378" s="424" t="s">
        <v>423</v>
      </c>
      <c r="B378" s="425"/>
      <c r="C378" s="425"/>
      <c r="D378" s="425"/>
      <c r="E378" s="425"/>
      <c r="F378" s="425"/>
      <c r="G378" s="426"/>
    </row>
    <row r="379" spans="1:7" ht="15.75">
      <c r="A379" s="200" t="s">
        <v>45</v>
      </c>
      <c r="B379" s="201"/>
      <c r="C379" s="202"/>
      <c r="D379" s="200" t="s">
        <v>51</v>
      </c>
      <c r="E379" s="201"/>
      <c r="F379" s="201"/>
      <c r="G379" s="202"/>
    </row>
    <row r="380" spans="1:7" ht="15" customHeight="1">
      <c r="A380" s="421">
        <v>2019</v>
      </c>
      <c r="B380" s="422"/>
      <c r="C380" s="423"/>
      <c r="D380" s="418" t="s">
        <v>395</v>
      </c>
      <c r="E380" s="419"/>
      <c r="F380" s="419"/>
      <c r="G380" s="420"/>
    </row>
    <row r="381" spans="1:7" ht="15" customHeight="1">
      <c r="A381" s="421">
        <v>2020</v>
      </c>
      <c r="B381" s="422"/>
      <c r="C381" s="423"/>
      <c r="D381" s="418" t="s">
        <v>396</v>
      </c>
      <c r="E381" s="419"/>
      <c r="F381" s="419"/>
      <c r="G381" s="420"/>
    </row>
    <row r="382" spans="1:7" ht="15" customHeight="1">
      <c r="A382" s="421">
        <v>2021</v>
      </c>
      <c r="B382" s="422"/>
      <c r="C382" s="423"/>
      <c r="D382" s="418" t="s">
        <v>397</v>
      </c>
      <c r="E382" s="419"/>
      <c r="F382" s="419"/>
      <c r="G382" s="420"/>
    </row>
    <row r="383" spans="1:7" ht="15" customHeight="1">
      <c r="A383" s="421">
        <v>2022</v>
      </c>
      <c r="B383" s="422"/>
      <c r="C383" s="423"/>
      <c r="D383" s="418">
        <v>2.75</v>
      </c>
      <c r="E383" s="419"/>
      <c r="F383" s="419"/>
      <c r="G383" s="420"/>
    </row>
    <row r="384" spans="1:7" ht="15" customHeight="1">
      <c r="A384" s="285" t="s">
        <v>60</v>
      </c>
      <c r="B384" s="286"/>
      <c r="C384" s="286"/>
      <c r="D384" s="286"/>
      <c r="E384" s="286"/>
      <c r="F384" s="286"/>
      <c r="G384" s="287"/>
    </row>
    <row r="385" spans="1:7" ht="15" customHeight="1">
      <c r="A385" s="415" t="s">
        <v>422</v>
      </c>
      <c r="B385" s="416"/>
      <c r="C385" s="416"/>
      <c r="D385" s="416"/>
      <c r="E385" s="416"/>
      <c r="F385" s="416"/>
      <c r="G385" s="417"/>
    </row>
    <row r="386" spans="1:7" ht="15" customHeight="1">
      <c r="A386" s="412" t="s">
        <v>128</v>
      </c>
      <c r="B386" s="413"/>
      <c r="C386" s="413"/>
      <c r="D386" s="413"/>
      <c r="E386" s="413"/>
      <c r="F386" s="413"/>
      <c r="G386" s="414"/>
    </row>
    <row r="387" spans="1:7" ht="15" customHeight="1">
      <c r="A387" s="403" t="s">
        <v>129</v>
      </c>
      <c r="B387" s="404"/>
      <c r="C387" s="404"/>
      <c r="D387" s="404"/>
      <c r="E387" s="404"/>
      <c r="F387" s="404"/>
      <c r="G387" s="405"/>
    </row>
    <row r="388" spans="1:7" ht="15" customHeight="1">
      <c r="A388" s="409" t="s">
        <v>130</v>
      </c>
      <c r="B388" s="410"/>
      <c r="C388" s="410"/>
      <c r="D388" s="410"/>
      <c r="E388" s="410"/>
      <c r="F388" s="410"/>
      <c r="G388" s="411"/>
    </row>
    <row r="389" spans="1:7" ht="15" customHeight="1">
      <c r="A389" s="406" t="s">
        <v>131</v>
      </c>
      <c r="B389" s="407"/>
      <c r="C389" s="407"/>
      <c r="D389" s="407"/>
      <c r="E389" s="407"/>
      <c r="F389" s="407"/>
      <c r="G389" s="408"/>
    </row>
    <row r="390" spans="1:7" ht="15" customHeight="1">
      <c r="A390" s="403" t="s">
        <v>132</v>
      </c>
      <c r="B390" s="404"/>
      <c r="C390" s="404"/>
      <c r="D390" s="404"/>
      <c r="E390" s="404"/>
      <c r="F390" s="404"/>
      <c r="G390" s="405"/>
    </row>
    <row r="391" spans="1:7" ht="15" customHeight="1">
      <c r="A391" s="403" t="s">
        <v>133</v>
      </c>
      <c r="B391" s="404"/>
      <c r="C391" s="404"/>
      <c r="D391" s="404"/>
      <c r="E391" s="404"/>
      <c r="F391" s="404"/>
      <c r="G391" s="405"/>
    </row>
    <row r="392" spans="1:7" ht="15" customHeight="1">
      <c r="A392" s="403" t="s">
        <v>134</v>
      </c>
      <c r="B392" s="404"/>
      <c r="C392" s="404"/>
      <c r="D392" s="404"/>
      <c r="E392" s="404"/>
      <c r="F392" s="404"/>
      <c r="G392" s="405"/>
    </row>
    <row r="393" spans="1:7" ht="15" customHeight="1">
      <c r="A393" s="403" t="s">
        <v>135</v>
      </c>
      <c r="B393" s="404"/>
      <c r="C393" s="404"/>
      <c r="D393" s="404"/>
      <c r="E393" s="404"/>
      <c r="F393" s="404"/>
      <c r="G393" s="405"/>
    </row>
    <row r="394" spans="1:7">
      <c r="A394" s="403" t="s">
        <v>136</v>
      </c>
      <c r="B394" s="404"/>
      <c r="C394" s="404"/>
      <c r="D394" s="404"/>
      <c r="E394" s="404"/>
      <c r="F394" s="404"/>
      <c r="G394" s="405"/>
    </row>
    <row r="395" spans="1:7" ht="15.75" customHeight="1" thickBot="1">
      <c r="A395" s="400" t="s">
        <v>137</v>
      </c>
      <c r="B395" s="401"/>
      <c r="C395" s="401"/>
      <c r="D395" s="401"/>
      <c r="E395" s="401"/>
      <c r="F395" s="401"/>
      <c r="G395" s="402"/>
    </row>
  </sheetData>
  <mergeCells count="353">
    <mergeCell ref="B1:E4"/>
    <mergeCell ref="G214:G253"/>
    <mergeCell ref="A254:C254"/>
    <mergeCell ref="A111:A114"/>
    <mergeCell ref="B111:B114"/>
    <mergeCell ref="A128:G128"/>
    <mergeCell ref="A319:G319"/>
    <mergeCell ref="A130:G130"/>
    <mergeCell ref="C152:C156"/>
    <mergeCell ref="A85:A86"/>
    <mergeCell ref="B85:B86"/>
    <mergeCell ref="D85:D86"/>
    <mergeCell ref="F85:F86"/>
    <mergeCell ref="G85:G86"/>
    <mergeCell ref="C286:D286"/>
    <mergeCell ref="A318:B318"/>
    <mergeCell ref="C318:D318"/>
    <mergeCell ref="A308:B308"/>
    <mergeCell ref="C308:D308"/>
    <mergeCell ref="A98:G98"/>
    <mergeCell ref="A99:G99"/>
    <mergeCell ref="A88:G88"/>
    <mergeCell ref="A89:G89"/>
    <mergeCell ref="A90:G90"/>
    <mergeCell ref="A354:G354"/>
    <mergeCell ref="A355:G355"/>
    <mergeCell ref="C346:D346"/>
    <mergeCell ref="F346:G346"/>
    <mergeCell ref="F347:G347"/>
    <mergeCell ref="C344:D344"/>
    <mergeCell ref="F308:G308"/>
    <mergeCell ref="C309:D309"/>
    <mergeCell ref="C297:D297"/>
    <mergeCell ref="A297:B297"/>
    <mergeCell ref="E289:F289"/>
    <mergeCell ref="C290:D290"/>
    <mergeCell ref="E290:F290"/>
    <mergeCell ref="C336:D336"/>
    <mergeCell ref="C320:D320"/>
    <mergeCell ref="A292:G292"/>
    <mergeCell ref="A293:B293"/>
    <mergeCell ref="C293:D293"/>
    <mergeCell ref="F293:G293"/>
    <mergeCell ref="C294:D294"/>
    <mergeCell ref="F294:G294"/>
    <mergeCell ref="C324:D324"/>
    <mergeCell ref="E324:G324"/>
    <mergeCell ref="C374:E374"/>
    <mergeCell ref="F374:G374"/>
    <mergeCell ref="A378:G378"/>
    <mergeCell ref="C325:D325"/>
    <mergeCell ref="E325:G325"/>
    <mergeCell ref="A327:G327"/>
    <mergeCell ref="C331:D331"/>
    <mergeCell ref="F302:G302"/>
    <mergeCell ref="A303:G303"/>
    <mergeCell ref="A304:B304"/>
    <mergeCell ref="C304:D304"/>
    <mergeCell ref="F304:G304"/>
    <mergeCell ref="A305:B305"/>
    <mergeCell ref="C305:D305"/>
    <mergeCell ref="F305:G305"/>
    <mergeCell ref="E331:G331"/>
    <mergeCell ref="F340:G340"/>
    <mergeCell ref="A333:G333"/>
    <mergeCell ref="A334:G334"/>
    <mergeCell ref="F336:G336"/>
    <mergeCell ref="C335:D335"/>
    <mergeCell ref="F344:G344"/>
    <mergeCell ref="C343:D343"/>
    <mergeCell ref="F343:G343"/>
    <mergeCell ref="A382:C382"/>
    <mergeCell ref="A381:C381"/>
    <mergeCell ref="D381:G381"/>
    <mergeCell ref="C377:E377"/>
    <mergeCell ref="C376:E376"/>
    <mergeCell ref="C375:E375"/>
    <mergeCell ref="F375:G375"/>
    <mergeCell ref="F376:G376"/>
    <mergeCell ref="F377:G377"/>
    <mergeCell ref="F26:G26"/>
    <mergeCell ref="D24:E24"/>
    <mergeCell ref="F24:G24"/>
    <mergeCell ref="A395:G395"/>
    <mergeCell ref="A394:G394"/>
    <mergeCell ref="A393:G393"/>
    <mergeCell ref="A392:G392"/>
    <mergeCell ref="A391:G391"/>
    <mergeCell ref="A390:G390"/>
    <mergeCell ref="A389:G389"/>
    <mergeCell ref="A388:G388"/>
    <mergeCell ref="A387:G387"/>
    <mergeCell ref="A386:G386"/>
    <mergeCell ref="A385:G385"/>
    <mergeCell ref="A384:G384"/>
    <mergeCell ref="D383:G383"/>
    <mergeCell ref="A379:C379"/>
    <mergeCell ref="A380:C380"/>
    <mergeCell ref="D379:G379"/>
    <mergeCell ref="A366:G366"/>
    <mergeCell ref="C367:E367"/>
    <mergeCell ref="A383:C383"/>
    <mergeCell ref="D380:G380"/>
    <mergeCell ref="D382:G382"/>
    <mergeCell ref="F18:G18"/>
    <mergeCell ref="B19:C19"/>
    <mergeCell ref="D19:E19"/>
    <mergeCell ref="F19:G19"/>
    <mergeCell ref="B20:C20"/>
    <mergeCell ref="D23:E23"/>
    <mergeCell ref="F23:G23"/>
    <mergeCell ref="A9:G9"/>
    <mergeCell ref="A16:G16"/>
    <mergeCell ref="B10:G10"/>
    <mergeCell ref="B23:C23"/>
    <mergeCell ref="B69:D69"/>
    <mergeCell ref="E69:G69"/>
    <mergeCell ref="B70:D70"/>
    <mergeCell ref="E70:G70"/>
    <mergeCell ref="B71:D71"/>
    <mergeCell ref="E71:G71"/>
    <mergeCell ref="B68:D68"/>
    <mergeCell ref="A5:G6"/>
    <mergeCell ref="A67:G67"/>
    <mergeCell ref="B30:C30"/>
    <mergeCell ref="B31:C31"/>
    <mergeCell ref="D31:E31"/>
    <mergeCell ref="F30:G30"/>
    <mergeCell ref="F31:G31"/>
    <mergeCell ref="A11:G11"/>
    <mergeCell ref="B27:C27"/>
    <mergeCell ref="B62:D62"/>
    <mergeCell ref="E62:G62"/>
    <mergeCell ref="A17:G17"/>
    <mergeCell ref="B21:C21"/>
    <mergeCell ref="A7:G8"/>
    <mergeCell ref="F20:G20"/>
    <mergeCell ref="B25:C25"/>
    <mergeCell ref="A12:G12"/>
    <mergeCell ref="C281:D281"/>
    <mergeCell ref="E286:F286"/>
    <mergeCell ref="A72:G72"/>
    <mergeCell ref="C267:D267"/>
    <mergeCell ref="E273:F273"/>
    <mergeCell ref="A79:G79"/>
    <mergeCell ref="C276:D276"/>
    <mergeCell ref="E276:F276"/>
    <mergeCell ref="E268:F268"/>
    <mergeCell ref="C272:D272"/>
    <mergeCell ref="E272:F272"/>
    <mergeCell ref="C273:D273"/>
    <mergeCell ref="A264:G264"/>
    <mergeCell ref="A213:B213"/>
    <mergeCell ref="A97:G97"/>
    <mergeCell ref="A262:G262"/>
    <mergeCell ref="A212:G212"/>
    <mergeCell ref="A205:G205"/>
    <mergeCell ref="E281:F281"/>
    <mergeCell ref="C282:D282"/>
    <mergeCell ref="E282:F282"/>
    <mergeCell ref="C283:D283"/>
    <mergeCell ref="A103:G103"/>
    <mergeCell ref="C289:D289"/>
    <mergeCell ref="D29:E29"/>
    <mergeCell ref="C76:D76"/>
    <mergeCell ref="E76:F76"/>
    <mergeCell ref="C75:D75"/>
    <mergeCell ref="E75:F75"/>
    <mergeCell ref="F29:G29"/>
    <mergeCell ref="B51:C51"/>
    <mergeCell ref="A60:G60"/>
    <mergeCell ref="A61:G61"/>
    <mergeCell ref="E47:F49"/>
    <mergeCell ref="A48:A49"/>
    <mergeCell ref="B48:C49"/>
    <mergeCell ref="D48:D49"/>
    <mergeCell ref="B50:C50"/>
    <mergeCell ref="E46:F46"/>
    <mergeCell ref="E51:F51"/>
    <mergeCell ref="D32:E32"/>
    <mergeCell ref="F32:G32"/>
    <mergeCell ref="E36:G36"/>
    <mergeCell ref="E37:G37"/>
    <mergeCell ref="E68:G68"/>
    <mergeCell ref="E63:G63"/>
    <mergeCell ref="E279:F279"/>
    <mergeCell ref="F27:G27"/>
    <mergeCell ref="F35:G35"/>
    <mergeCell ref="B18:C18"/>
    <mergeCell ref="D18:E18"/>
    <mergeCell ref="B35:C35"/>
    <mergeCell ref="D27:E27"/>
    <mergeCell ref="A45:G45"/>
    <mergeCell ref="F25:G25"/>
    <mergeCell ref="D26:E26"/>
    <mergeCell ref="D20:E20"/>
    <mergeCell ref="D21:E21"/>
    <mergeCell ref="D22:E22"/>
    <mergeCell ref="D25:E25"/>
    <mergeCell ref="B22:C22"/>
    <mergeCell ref="D28:E28"/>
    <mergeCell ref="B26:C26"/>
    <mergeCell ref="A43:G43"/>
    <mergeCell ref="A44:G44"/>
    <mergeCell ref="F21:G21"/>
    <mergeCell ref="F22:G22"/>
    <mergeCell ref="A36:D36"/>
    <mergeCell ref="A37:D37"/>
    <mergeCell ref="A38:D38"/>
    <mergeCell ref="A39:D39"/>
    <mergeCell ref="E50:F50"/>
    <mergeCell ref="A41:G41"/>
    <mergeCell ref="A42:G42"/>
    <mergeCell ref="A28:A29"/>
    <mergeCell ref="B46:C46"/>
    <mergeCell ref="B47:C47"/>
    <mergeCell ref="B64:D64"/>
    <mergeCell ref="E64:G64"/>
    <mergeCell ref="E38:G38"/>
    <mergeCell ref="B32:C32"/>
    <mergeCell ref="E39:G39"/>
    <mergeCell ref="F28:G28"/>
    <mergeCell ref="D35:E35"/>
    <mergeCell ref="B65:D65"/>
    <mergeCell ref="E65:G65"/>
    <mergeCell ref="B33:C33"/>
    <mergeCell ref="D33:E33"/>
    <mergeCell ref="F33:G33"/>
    <mergeCell ref="D34:E34"/>
    <mergeCell ref="B28:C29"/>
    <mergeCell ref="A66:G66"/>
    <mergeCell ref="A373:G373"/>
    <mergeCell ref="C370:E370"/>
    <mergeCell ref="F370:G370"/>
    <mergeCell ref="A356:G356"/>
    <mergeCell ref="C357:E357"/>
    <mergeCell ref="F357:G357"/>
    <mergeCell ref="F362:G362"/>
    <mergeCell ref="F363:G363"/>
    <mergeCell ref="F364:G364"/>
    <mergeCell ref="F358:G359"/>
    <mergeCell ref="A365:G365"/>
    <mergeCell ref="A372:G372"/>
    <mergeCell ref="A360:G360"/>
    <mergeCell ref="C363:E363"/>
    <mergeCell ref="C364:E364"/>
    <mergeCell ref="F368:G368"/>
    <mergeCell ref="F371:G371"/>
    <mergeCell ref="A371:E371"/>
    <mergeCell ref="A368:E368"/>
    <mergeCell ref="F367:G367"/>
    <mergeCell ref="A369:G369"/>
    <mergeCell ref="C361:E361"/>
    <mergeCell ref="F361:G361"/>
    <mergeCell ref="C362:E362"/>
    <mergeCell ref="C358:E358"/>
    <mergeCell ref="C359:E359"/>
    <mergeCell ref="C332:D332"/>
    <mergeCell ref="C347:D347"/>
    <mergeCell ref="F339:G339"/>
    <mergeCell ref="F345:G345"/>
    <mergeCell ref="E285:F285"/>
    <mergeCell ref="C285:D285"/>
    <mergeCell ref="E284:F284"/>
    <mergeCell ref="A338:G338"/>
    <mergeCell ref="C313:C314"/>
    <mergeCell ref="D313:F314"/>
    <mergeCell ref="A300:G300"/>
    <mergeCell ref="A287:G287"/>
    <mergeCell ref="C284:D284"/>
    <mergeCell ref="E332:G332"/>
    <mergeCell ref="A337:G337"/>
    <mergeCell ref="F297:G297"/>
    <mergeCell ref="A295:G295"/>
    <mergeCell ref="A306:G306"/>
    <mergeCell ref="E328:G328"/>
    <mergeCell ref="E323:G323"/>
    <mergeCell ref="E318:G318"/>
    <mergeCell ref="A301:B301"/>
    <mergeCell ref="C301:D301"/>
    <mergeCell ref="F301:G301"/>
    <mergeCell ref="A105:G105"/>
    <mergeCell ref="A110:G110"/>
    <mergeCell ref="A115:G115"/>
    <mergeCell ref="C341:D341"/>
    <mergeCell ref="F341:G341"/>
    <mergeCell ref="C342:D342"/>
    <mergeCell ref="F342:G342"/>
    <mergeCell ref="C345:D345"/>
    <mergeCell ref="E280:F280"/>
    <mergeCell ref="C278:D278"/>
    <mergeCell ref="E278:F278"/>
    <mergeCell ref="A322:G322"/>
    <mergeCell ref="C323:D323"/>
    <mergeCell ref="F298:G298"/>
    <mergeCell ref="C321:D321"/>
    <mergeCell ref="A315:G315"/>
    <mergeCell ref="A288:G288"/>
    <mergeCell ref="A116:G116"/>
    <mergeCell ref="C339:D339"/>
    <mergeCell ref="C340:D340"/>
    <mergeCell ref="E321:G321"/>
    <mergeCell ref="E326:G326"/>
    <mergeCell ref="A126:G126"/>
    <mergeCell ref="C265:D265"/>
    <mergeCell ref="A309:B309"/>
    <mergeCell ref="F309:G309"/>
    <mergeCell ref="E320:G320"/>
    <mergeCell ref="A317:G317"/>
    <mergeCell ref="A311:G311"/>
    <mergeCell ref="D312:F312"/>
    <mergeCell ref="A307:G307"/>
    <mergeCell ref="C302:D302"/>
    <mergeCell ref="C268:D268"/>
    <mergeCell ref="A316:G316"/>
    <mergeCell ref="E274:F274"/>
    <mergeCell ref="C275:D275"/>
    <mergeCell ref="E275:F275"/>
    <mergeCell ref="C274:D274"/>
    <mergeCell ref="C280:D280"/>
    <mergeCell ref="A269:G269"/>
    <mergeCell ref="C270:D270"/>
    <mergeCell ref="E270:F270"/>
    <mergeCell ref="C271:D271"/>
    <mergeCell ref="E271:F271"/>
    <mergeCell ref="C279:D279"/>
    <mergeCell ref="A302:B302"/>
    <mergeCell ref="B313:B314"/>
    <mergeCell ref="A313:A314"/>
    <mergeCell ref="C77:D77"/>
    <mergeCell ref="E77:F77"/>
    <mergeCell ref="C78:D78"/>
    <mergeCell ref="E78:F78"/>
    <mergeCell ref="A13:G13"/>
    <mergeCell ref="E283:F283"/>
    <mergeCell ref="F335:G335"/>
    <mergeCell ref="A296:G296"/>
    <mergeCell ref="A298:B298"/>
    <mergeCell ref="C298:D298"/>
    <mergeCell ref="C326:D326"/>
    <mergeCell ref="C328:D328"/>
    <mergeCell ref="A329:G329"/>
    <mergeCell ref="C330:D330"/>
    <mergeCell ref="E267:F267"/>
    <mergeCell ref="A277:G277"/>
    <mergeCell ref="C266:D266"/>
    <mergeCell ref="A74:G74"/>
    <mergeCell ref="B63:D63"/>
    <mergeCell ref="E330:G330"/>
    <mergeCell ref="A94:G94"/>
    <mergeCell ref="E266:F266"/>
    <mergeCell ref="A263:G263"/>
    <mergeCell ref="E265:F265"/>
  </mergeCells>
  <phoneticPr fontId="39" type="noConversion"/>
  <hyperlinks>
    <hyperlink ref="G51" r:id="rId1"/>
    <hyperlink ref="G50" r:id="rId2"/>
    <hyperlink ref="G48" r:id="rId3"/>
    <hyperlink ref="E70" r:id="rId4"/>
    <hyperlink ref="F377" r:id="rId5"/>
    <hyperlink ref="F375" r:id="rId6"/>
    <hyperlink ref="F376" r:id="rId7"/>
    <hyperlink ref="F364" r:id="rId8"/>
    <hyperlink ref="F363" r:id="rId9"/>
    <hyperlink ref="F362" r:id="rId10"/>
    <hyperlink ref="F358" r:id="rId11"/>
    <hyperlink ref="A43" r:id="rId12"/>
    <hyperlink ref="G78" r:id="rId13" location="!/"/>
    <hyperlink ref="G77" r:id="rId14" location="!/"/>
    <hyperlink ref="G76" r:id="rId15" location="!/"/>
    <hyperlink ref="F345" r:id="rId16"/>
    <hyperlink ref="E69" r:id="rId17"/>
    <hyperlink ref="G314" r:id="rId18"/>
    <hyperlink ref="G313" r:id="rId19"/>
    <hyperlink ref="G82" r:id="rId20" location="programasActividades"/>
    <hyperlink ref="G81" r:id="rId21" location="programasActividades"/>
    <hyperlink ref="E320" r:id="rId22"/>
    <hyperlink ref="E321" r:id="rId23"/>
    <hyperlink ref="E323" r:id="rId24"/>
    <hyperlink ref="E324" r:id="rId25"/>
    <hyperlink ref="E325" r:id="rId26"/>
    <hyperlink ref="E326" r:id="rId27"/>
    <hyperlink ref="E332" r:id="rId28"/>
    <hyperlink ref="G131" r:id="rId29"/>
    <hyperlink ref="G138" r:id="rId30"/>
    <hyperlink ref="G153" r:id="rId31"/>
    <hyperlink ref="G154" r:id="rId32"/>
    <hyperlink ref="G155" r:id="rId33"/>
    <hyperlink ref="G156" r:id="rId34"/>
    <hyperlink ref="G159" r:id="rId35"/>
    <hyperlink ref="G160" r:id="rId36"/>
    <hyperlink ref="G161" r:id="rId37" display="https://www.redemet.aer.mil.br/"/>
    <hyperlink ref="G164" r:id="rId38"/>
    <hyperlink ref="G163" r:id="rId39"/>
    <hyperlink ref="G166" r:id="rId40"/>
    <hyperlink ref="G167" r:id="rId41"/>
    <hyperlink ref="G169" r:id="rId42"/>
    <hyperlink ref="G170" r:id="rId43"/>
    <hyperlink ref="F298" r:id="rId44"/>
  </hyperlinks>
  <printOptions horizontalCentered="1"/>
  <pageMargins left="0" right="0" top="0.74803149606299213" bottom="0.74803149606299213" header="0.31496062992125984" footer="0.31496062992125984"/>
  <pageSetup scale="63" orientation="landscape" r:id="rId45"/>
  <headerFooter>
    <oddFooter>Página &amp;P</oddFooter>
  </headerFooter>
  <rowBreaks count="18" manualBreakCount="18">
    <brk id="40" max="16383" man="1"/>
    <brk id="73" max="6" man="1"/>
    <brk id="88" max="6" man="1"/>
    <brk id="93" max="6" man="1"/>
    <brk id="114" max="6" man="1"/>
    <brk id="119" max="6" man="1"/>
    <brk id="171" max="6" man="1"/>
    <brk id="211" max="6" man="1"/>
    <brk id="254" max="6" man="1"/>
    <brk id="261" max="6" man="1"/>
    <brk id="276" max="6" man="1"/>
    <brk id="286" max="6" man="1"/>
    <brk id="302" max="6" man="1"/>
    <brk id="310" max="6" man="1"/>
    <brk id="321" max="6" man="1"/>
    <brk id="333" max="6" man="1"/>
    <brk id="336" max="6" man="1"/>
    <brk id="353" max="6" man="1"/>
  </rowBreaks>
  <drawing r:id="rId4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INFORME PARCIAL ENE A MAR 2024</vt:lpstr>
      <vt:lpstr>'INFORME PARCIAL ENE A MAR 2024'!Área_de_impresión</vt:lpstr>
      <vt:lpstr>'INFORME PARCIAL ENE A MAR 2024'!Títulos_a_imprimir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SENAC</dc:creator>
  <cp:lastModifiedBy>Guido Alberto Centurion Aranda</cp:lastModifiedBy>
  <cp:lastPrinted>2024-04-16T15:30:43Z</cp:lastPrinted>
  <dcterms:created xsi:type="dcterms:W3CDTF">2020-06-23T19:35:00Z</dcterms:created>
  <dcterms:modified xsi:type="dcterms:W3CDTF">2024-04-16T15:35:09Z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2058-11.2.0.9937</vt:lpwstr>
  </property>
</Properties>
</file>