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anabria\Desktop\UTA ADMINISTRACION CYNTHIA 2023-2024-2025\CRCC 2025\PRIMER INFORME RCC ENERO A MARZO2025\"/>
    </mc:Choice>
  </mc:AlternateContent>
  <bookViews>
    <workbookView xWindow="0" yWindow="0" windowWidth="19200" windowHeight="10530"/>
  </bookViews>
  <sheets>
    <sheet name="INFORME PARCIAL ENE A MAR 2025" sheetId="1" r:id="rId1"/>
  </sheets>
  <externalReferences>
    <externalReference r:id="rId2"/>
    <externalReference r:id="rId3"/>
    <externalReference r:id="rId4"/>
  </externalReferences>
  <definedNames>
    <definedName name="_xlnm.Print_Area" localSheetId="0">'INFORME PARCIAL ENE A MAR 2025'!$A$1:$G$418</definedName>
    <definedName name="_xlnm.Print_Titles" localSheetId="0">'INFORME PARCIAL ENE A MAR 2025'!$1:$8</definedName>
  </definedNames>
  <calcPr calcId="162913"/>
</workbook>
</file>

<file path=xl/calcChain.xml><?xml version="1.0" encoding="utf-8"?>
<calcChain xmlns="http://schemas.openxmlformats.org/spreadsheetml/2006/main">
  <c r="C311" i="1" l="1"/>
  <c r="C309" i="1"/>
  <c r="F288" i="1" l="1"/>
  <c r="F287" i="1"/>
  <c r="F286" i="1"/>
  <c r="E285" i="1"/>
  <c r="D285" i="1"/>
  <c r="F284" i="1"/>
  <c r="F283" i="1"/>
  <c r="F282" i="1"/>
  <c r="F281" i="1"/>
  <c r="E280" i="1"/>
  <c r="D280" i="1"/>
  <c r="F279" i="1"/>
  <c r="F278" i="1"/>
  <c r="F277" i="1"/>
  <c r="F276" i="1"/>
  <c r="F275" i="1"/>
  <c r="F274" i="1"/>
  <c r="F273" i="1"/>
  <c r="E272" i="1"/>
  <c r="D272" i="1"/>
  <c r="F272" i="1" s="1"/>
  <c r="F271" i="1"/>
  <c r="F270" i="1"/>
  <c r="F269" i="1"/>
  <c r="F268" i="1"/>
  <c r="F267" i="1"/>
  <c r="F266" i="1"/>
  <c r="F265" i="1"/>
  <c r="F264" i="1"/>
  <c r="E263" i="1"/>
  <c r="D263" i="1"/>
  <c r="F263" i="1" s="1"/>
  <c r="F262" i="1"/>
  <c r="F261" i="1"/>
  <c r="F260" i="1"/>
  <c r="F259" i="1"/>
  <c r="F258" i="1"/>
  <c r="F257" i="1"/>
  <c r="F256" i="1"/>
  <c r="F255" i="1"/>
  <c r="E254" i="1"/>
  <c r="D254" i="1"/>
  <c r="F253" i="1"/>
  <c r="F252" i="1"/>
  <c r="F251" i="1"/>
  <c r="F250" i="1"/>
  <c r="F249" i="1"/>
  <c r="E248" i="1"/>
  <c r="D248" i="1"/>
  <c r="F280" i="1" l="1"/>
  <c r="F248" i="1"/>
  <c r="E289" i="1"/>
  <c r="F254" i="1"/>
  <c r="F285" i="1"/>
  <c r="D289" i="1"/>
  <c r="F289" i="1" l="1"/>
  <c r="A20" i="1"/>
  <c r="A21" i="1" s="1"/>
  <c r="A22" i="1" s="1"/>
  <c r="A23" i="1" s="1"/>
  <c r="A24" i="1" s="1"/>
  <c r="A25" i="1" s="1"/>
  <c r="A26" i="1" s="1"/>
  <c r="A27" i="1" s="1"/>
  <c r="A28" i="1" s="1"/>
  <c r="A30" i="1" s="1"/>
  <c r="A31" i="1" s="1"/>
  <c r="A32" i="1" s="1"/>
  <c r="A33" i="1" s="1"/>
  <c r="A34" i="1" s="1"/>
  <c r="A35" i="1" s="1"/>
  <c r="E110" i="1"/>
  <c r="E111" i="1"/>
  <c r="C308" i="1"/>
  <c r="C310" i="1"/>
  <c r="A353" i="1"/>
  <c r="A354" i="1" s="1"/>
  <c r="A355" i="1" s="1"/>
</calcChain>
</file>

<file path=xl/sharedStrings.xml><?xml version="1.0" encoding="utf-8"?>
<sst xmlns="http://schemas.openxmlformats.org/spreadsheetml/2006/main" count="1064" uniqueCount="760">
  <si>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</si>
  <si>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</si>
  <si>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</si>
  <si>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</si>
  <si>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</si>
  <si>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</si>
  <si>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</si>
  <si>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</si>
  <si>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</si>
  <si>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</si>
  <si>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</si>
  <si>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</si>
  <si>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</si>
  <si>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</si>
  <si>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</si>
  <si>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</si>
  <si>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</si>
  <si>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</si>
  <si>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</si>
  <si>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</si>
  <si>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</si>
  <si>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</si>
  <si>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</si>
  <si>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</si>
  <si>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</si>
  <si>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</si>
  <si>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</si>
  <si>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</si>
  <si>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</si>
  <si>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</si>
  <si>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</si>
  <si>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</si>
  <si>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</si>
  <si>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</si>
  <si>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</si>
  <si>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</si>
  <si>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</si>
  <si>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</si>
  <si>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</si>
  <si>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</si>
  <si>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</si>
  <si>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</si>
  <si>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</si>
  <si>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</si>
  <si>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</si>
  <si>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</si>
  <si>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</si>
  <si>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</si>
  <si>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</si>
  <si>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</si>
  <si>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</si>
  <si>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</si>
  <si>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 xml:space="preserve">Tema </t>
  </si>
  <si>
    <t>Enlace publicación de SFP</t>
  </si>
  <si>
    <t>Enlace Portal AIP</t>
  </si>
  <si>
    <t>Fecha</t>
  </si>
  <si>
    <t>Fecha de Contrato</t>
  </si>
  <si>
    <t>Enlace Portal de Denuncias de la SENAC</t>
  </si>
  <si>
    <t>Nro. Informe</t>
  </si>
  <si>
    <t xml:space="preserve">(Puede complementar información aquí y apoyarse en gráficos ilustrativos) </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</si>
  <si>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</si>
  <si>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</si>
  <si>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</si>
  <si>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</si>
  <si>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</si>
  <si>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</si>
  <si>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</si>
  <si>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</si>
  <si>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</si>
  <si>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</si>
  <si>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</si>
  <si>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</si>
  <si>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</si>
  <si>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</si>
  <si>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</si>
  <si>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</si>
  <si>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</si>
  <si>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</si>
  <si>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</si>
  <si>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</si>
  <si>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</si>
  <si>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</si>
  <si>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</si>
  <si>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DIRECCION NACIONAL DE AERONAUTICA CIVIL - DINAC</t>
  </si>
  <si>
    <t>Unidad de Transparencia y Anticorrupción</t>
  </si>
  <si>
    <t>Dirección de Aeronáutica</t>
  </si>
  <si>
    <t>Dirección de Meteorología e Hidrología</t>
  </si>
  <si>
    <t>Secretaría General</t>
  </si>
  <si>
    <t>Auditoría Interna</t>
  </si>
  <si>
    <t>Subdirección de Planificación</t>
  </si>
  <si>
    <t>Subdirección de Administración y Finanzas</t>
  </si>
  <si>
    <t>Coordinación General de Tecnología de Información y Comunicación</t>
  </si>
  <si>
    <t>Coordinación General de Talento Humano</t>
  </si>
  <si>
    <t>Secretaría Comunicacional</t>
  </si>
  <si>
    <t>Lic. Antonio Sanabria Orue</t>
  </si>
  <si>
    <t>Lic. Lidia Graciela Cáceres Ocampos</t>
  </si>
  <si>
    <t xml:space="preserve">Coordinadora General </t>
  </si>
  <si>
    <t xml:space="preserve">Asesor </t>
  </si>
  <si>
    <t>Gerente de Normas de Navegación Aérea</t>
  </si>
  <si>
    <t>Gerente de Proyectos de Inversión</t>
  </si>
  <si>
    <t>Secretaria Comunicacional</t>
  </si>
  <si>
    <t>Gerente de Calidad</t>
  </si>
  <si>
    <t>http://www.dinac.gov.py/v3/index.php/transparencia-y-anticorrupcion-dinac/ley-5282-14-art-8-acceso-a-la-informacion-publica</t>
  </si>
  <si>
    <t>http://www.dinac.gov.py/v3/index.php/transparencia-y-anticorrupcion-dinac/informacion-publica-ley-5189-2014</t>
  </si>
  <si>
    <t>No aplica</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</si>
  <si>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</si>
  <si>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</si>
  <si>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</si>
  <si>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</si>
  <si>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</si>
  <si>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</si>
  <si>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</si>
  <si>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www.meteorologia.gov.py</t>
  </si>
  <si>
    <t>Dirección de Aeropuerto</t>
  </si>
  <si>
    <t>Dirección de Aeronáutica - DINAC</t>
  </si>
  <si>
    <t>Logros alcanzados:</t>
  </si>
  <si>
    <t xml:space="preserve">a) Operaciones aéreas seguras; </t>
  </si>
  <si>
    <t>b) Cumplimiento de las disposiciones legales vigentes, en tiempo y forma.</t>
  </si>
  <si>
    <t>c) Aseguramiento de la conectividad del país con la aplicación de incentivos a las compañías;</t>
  </si>
  <si>
    <t xml:space="preserve">d) Servicios de Navegación Aérea vigilados, en cumplimiento a los estándares de la seguridad operacional establecida en la normativa vigente; </t>
  </si>
  <si>
    <t xml:space="preserve">e) Actividades de regulación y supervisión mejoradas; </t>
  </si>
  <si>
    <t>f) Usuarios del transporte aéreo protegidos;</t>
  </si>
  <si>
    <t>g) Pasajeros dentro de entornos confortables, saludables y seguros;</t>
  </si>
  <si>
    <t>h) Personal de la DINAC protegido;</t>
  </si>
  <si>
    <t>i) Población nacional mejor informada y protegida;</t>
  </si>
  <si>
    <t>SUBDIRECCION DE NAVEGACION AEREA -SDNA</t>
  </si>
  <si>
    <t>GERENCIA DE NORMAS DE NAVEGACION AERA - GNNA</t>
  </si>
  <si>
    <t>TRABAJOS AEREOS</t>
  </si>
  <si>
    <t>REGLAMENTOS NACIONALES - DE NAVEGACION AEREA</t>
  </si>
  <si>
    <t>PLAN ANUAL DE INSPECTORIA ANS 2023</t>
  </si>
  <si>
    <t>GERENCIA DE NORMAS DE AERODROMOS Y AYUDAS TERRESTRES - GNAGA</t>
  </si>
  <si>
    <t>PLAN ANUAL DE INSPECTORIA DE AERODROMOS (IAGA)</t>
  </si>
  <si>
    <t>REGLAMENTOS DE SANCIONES E INFRACCIONES PARA LOS PROVEEDORES DE SERVICIO</t>
  </si>
  <si>
    <t>SUBDIRECCION DE TRANSPORTE AEREO - STA</t>
  </si>
  <si>
    <t>SUBDIRECCION DE NORMAS DE VUELO - SNDV</t>
  </si>
  <si>
    <t>GERENCIA DE LICENCIAS AL PERSONAL AERONÁUTICO</t>
  </si>
  <si>
    <t>REMISIÓN SEMANAL DEL LISTADO ACTUALIZADO DE PILOTOS Y ESPECIALISTAS REGISTRADOS AL DPTO. ARO.</t>
  </si>
  <si>
    <t>OTORGAMIENTO DE LICENCIAS, AUTORIZACIONES ESPECIALES, CONVALIDACIONES Y CONVERSIONES DE LICENCIAS.</t>
  </si>
  <si>
    <t>CONTROL Y VIGILANCIA DE LA EXPEDICIÓN DE LOS CERTIFICADOS MÉDICOS AERONÁUTICOS (CMA) A MÉDICOS EXAMINADORES AERONÁUTICOS –AME.</t>
  </si>
  <si>
    <t>EMISIÓN DE DICTÁMENES</t>
  </si>
  <si>
    <t>VIGILANCIA</t>
  </si>
  <si>
    <t>CUMPLIMIENTO DE NORMAS AERONÁUTICAS.</t>
  </si>
  <si>
    <t>SEGURIDAD OPERACIONAL</t>
  </si>
  <si>
    <t>CUMPLIMIENTO DEL PLAN ANUAL DE CONTROL DE CALIDAD</t>
  </si>
  <si>
    <t>COMUNIDAD AERONAUTICA</t>
  </si>
  <si>
    <t>COMUNIDAD AERONÁUTICA.</t>
  </si>
  <si>
    <t>USUARIO, COMUNIDAD AERONÁUTICA.</t>
  </si>
  <si>
    <t xml:space="preserve">AEROPUERTOS, AERODROMOS, EXPLOTADORES DE AERONAVES, PROVEEDORES DE SERVICIOS </t>
  </si>
  <si>
    <t>CUMPLIDO</t>
  </si>
  <si>
    <t>EN PROCESO</t>
  </si>
  <si>
    <t>CORREOS ELÉCTRONICOS REMITIDOS.</t>
  </si>
  <si>
    <t>INFORME EXTRAÍDO DEL SISTEMA INFORMÁTICO RAPY.</t>
  </si>
  <si>
    <t>DIRECCIÓN DE AERONÁUTICA</t>
  </si>
  <si>
    <t>DIRECCIÓN DE METEOROLOGÍA E HIDROLOGÍA</t>
  </si>
  <si>
    <t>Abg. Cynthia Miguela Servian Aranda</t>
  </si>
  <si>
    <t xml:space="preserve">Jefe de Gabinete </t>
  </si>
  <si>
    <t>Gabinete</t>
  </si>
  <si>
    <t>Lic. Fabio Joel Camacho Rojas</t>
  </si>
  <si>
    <t>MECIP</t>
  </si>
  <si>
    <t xml:space="preserve">C.P. Fredy Anthony Garay Torres </t>
  </si>
  <si>
    <t>Coordinador MECIP</t>
  </si>
  <si>
    <t>Auditor Senior</t>
  </si>
  <si>
    <t>Abg. Abilio Joel Jimenez Arriola</t>
  </si>
  <si>
    <t>Abg. Natalia Maria Acuña Ferreira</t>
  </si>
  <si>
    <t>Coordinadora Gestion de Documentos</t>
  </si>
  <si>
    <t>3.1 Nivel de Cumplimiento  de Mínimo de Información Disponible - Transparencia Activa Ley 5189/14</t>
  </si>
  <si>
    <t xml:space="preserve"> https://drive.google.com/drive/folders/1D6H5XWsrXc44sBdW87j1G41PR0Z-V6kx?usp=sharing</t>
  </si>
  <si>
    <t>Captación de datos hidrológicos en convenio con DMH-DINAC</t>
  </si>
  <si>
    <t>https://www.meteorologia.gov.py/nivel-rio/vermas_convencional.php?code=2000086029</t>
  </si>
  <si>
    <t>Línea baja operacional Aeropuerto Internacional Guaraní</t>
  </si>
  <si>
    <t>Departamento Meteorología Aeronáutica - AIG</t>
  </si>
  <si>
    <t>http://www.dinac.gov.py/v3/index.php/dinac/subdirecciones/sub-direccion-de-navegacion-aerea/item/2422-politica-y-objetivos-de-calidad-de-la-gnna]</t>
  </si>
  <si>
    <t xml:space="preserve">FOMENTAR SERVICIOS AÉREOS NACIONALES E INTERNACIONALES </t>
  </si>
  <si>
    <t>ESTABLECER BASES DE IGUAL OPORTUNIDAD A UN COSTO COMPETITIVO, FACILITANDO A LAS LINEAS AEREAS EL DISEÑO DE SUS RUTAS.</t>
  </si>
  <si>
    <t>http://www.dinac.gov.py/v3/index.php/dinac/subdirecciones/sub-direccion-de-transporte-aereo</t>
  </si>
  <si>
    <t>CUMPLIMINETO DE COMPETENCIAS TECNICAS AERONAUTICAS</t>
  </si>
  <si>
    <t>ESTABLECER LA NORMATIVA QUE PERMITA LA OPERACIÓN Y EL DESARROLLO DEL SECTOR AERONÁUTICO NACIONAL, FISCALIZANDO EFICAZMENTE EL CUMPLIMIENTO DE  LAS OPERACIONES Y AERONAVEGABILIDAD DE LA AVIACIÓN GENERAL, COMERCIAL Y CERTIFICACIÓN DE EXPLOTADORES DE SERVICIOS AÉREOS. APLICANDO LOS PROGRAMAS DE PREVENCIÓN CORRESPONDIENTES</t>
  </si>
  <si>
    <t>http://www.dinac.gov.py/v3/index.php/dinac/subdirecciones/sub-direccion-de-normas-de-vuelo/item/57-subdireccion-de-normas-de-vuelo</t>
  </si>
  <si>
    <t xml:space="preserve"> SEGURIDAD DE LA AVIACIÓN CIVIL</t>
  </si>
  <si>
    <t>ELABORA, APLICA, AUDITA Y VIGILA EL CUMPLIMIENTO DE LAS NORMAS, MÉTODOS Y PROCEDIMIENTOS PARA SALVAGUARDAR A LA AVIACIÓN CIVIL CONTRA ACTOS DE INTERFERENCIA ILÍCITA, TENIENDO PRESENTE LA SEGURIDAD, REGULARIDAD Y LA EFICACIA DE LOS VUELOS.</t>
  </si>
  <si>
    <t>http://www.dinac.gov.py/v3/index.php/dinac/subdirecciones/sub-direccion-de-seguridad-de-la-aviacion-civil</t>
  </si>
  <si>
    <t>SUBDIRECCION DE SEGURIDAD DE LA AVIACION CIVIL - SAVSEC</t>
  </si>
  <si>
    <t xml:space="preserve">SEGURIDAD OPERACIONAL </t>
  </si>
  <si>
    <t xml:space="preserve">SEGURIDAD OPERACIONAL  </t>
  </si>
  <si>
    <t>NORMAS Y REGLAMENTOS  ACTUALIZADOS CONFORME A LA AMDT OACI</t>
  </si>
  <si>
    <t>CUMPLIMIENTO DEL PLAN DE INSPECTORIA ANUAL  100%</t>
  </si>
  <si>
    <t>PROVEEDOR DE SERVICIO DE NAVEGACION AEREA</t>
  </si>
  <si>
    <t xml:space="preserve"> INFORMES DE LAS INSPECCIONES REALIZADAS CON HALLAZGOS ENCONTRADOS </t>
  </si>
  <si>
    <t>NORMAS Y REGLAMENTOS  ACTUALIZADOS</t>
  </si>
  <si>
    <t>ACTUALIZACION DEL REGLAMENTO</t>
  </si>
  <si>
    <t>IMPULSAR Y MANTENER POLÍTICA AEROCOMERCIAL DE CIELOS ABIERTOS, GRADUALMENTE CON TODOS LOS ESTADOS MIEMBROS DE LA OACI</t>
  </si>
  <si>
    <t xml:space="preserve">GESTIONAR Y ACTUALIZAR INSTRUMENTOS BILATERALES Y MULTILATERALES LIBERALIZADOS E INCENTIVOS ECONÓMICOS A LOS EXPLOTADORES AÉREOS - </t>
  </si>
  <si>
    <t xml:space="preserve">1) IMPLEMENTAR POLÍTICAS INSTITUCIONALES DE IMPACTO NACIONAL E INTERNACIONAL ORIENTADAS AL DESARROLLO DE LA AVIACIÓN </t>
  </si>
  <si>
    <t>MEMORANDUM Y NOTAS P/DINAC</t>
  </si>
  <si>
    <t>2) ADOPTAR LAS POLÍTICAS EN EL SECTOR DEL TRANSPORTE AÉREO A FIN DE GARANTIZAR QUE LOS SERVICIOS AEROCOMERCIALES NACIONALES E INTERNACIONALES SEAN EFECTUADOS CONFORME CON LAS LEYES Y REGLAMENTOS APLICABLES PARA PROMOVER EL DESARROLLO DEL SECTOR, ASIMISMO COORDINAR LAS RELACIONES DE LA DINAC CON LOS ORGANISMOS INTERNACIONALES DE LA AVIACIÓN CIVIL Y FOMENTAR LA CREACIÓN DE UN CENTRO DE CONVERGENCIA  DE VUELOS INTERNACIONALES</t>
  </si>
  <si>
    <t>3) REALIZAR LOS ESTUDIOS ECONÓMICOS NECESARIOS PARA DETERMINAR LOS COSTOS DE EXPLOTACIÓN DEL TRANSPORTE AÉREO, LAS TARIFAS DE LOS SERVICIOS AEROCOMERCIALES COMO TAMBIÉN DISPONER DE DATOS ESTADÍSTICOS DE LA AVIACIÓN CIVIL PARA REALIZAR ESTUDIOS ECONÓMICOS DEL TRANSPORTE AÉREO NACIONAL E INTERNACIONAL.</t>
  </si>
  <si>
    <t>DICTAMENES Y MEMORANDUM ECONOMICO-FINANCIERO</t>
  </si>
  <si>
    <t>4) AUDITAR A LOS EXPLOTADORES TITULARES DE  CERTIFICADO VIGENTE RELATIVO A AUTORIDADES DE LA AVIACIÓN CIVIL NACIONAL E INTERNACIONAL,  A FIN DE VERIFICAR LA CAPACIDAD ECONÓMICA FINANCIERA DEL MISMO.</t>
  </si>
  <si>
    <t>COMUNIDAD AERONÁUTICA. SATISFECHA</t>
  </si>
  <si>
    <t xml:space="preserve">SE REMITIERON 3 (TRES) </t>
  </si>
  <si>
    <t xml:space="preserve">PLANILLA ELECTRÓNICA DE REGISTROS. </t>
  </si>
  <si>
    <t>RESPUESTAS A EXPEDIENTES</t>
  </si>
  <si>
    <t>GERENCIA DE AERONAVEGABILIDAD</t>
  </si>
  <si>
    <t>CERTIFICADOS DE AERONAVEGABILIDAD</t>
  </si>
  <si>
    <t>EMITIR CERTIFICADO DE AERONAVEGABILIDAD</t>
  </si>
  <si>
    <t xml:space="preserve">21 (VEINTIUNO) CERTIFICADOS SOLICITADOS EN EL TRIMESTRE </t>
  </si>
  <si>
    <t>USUARIOS DE SERVICIOS AERONAUTICOS</t>
  </si>
  <si>
    <t>18 (DIECIOCHO) CERTIFICADOS EMITIDOS</t>
  </si>
  <si>
    <t>INFORME DE GESTION DEL 2do TRIMESTRE</t>
  </si>
  <si>
    <t>Buzón de Sugerencias y Reclamos del Aeropuerto Internacional Silvio Pettirossi</t>
  </si>
  <si>
    <t>Implementado con relación a los servicios prestados por el AISP, para sus usuarios</t>
  </si>
  <si>
    <t>Administración del Aeropuerto Internacional Silvio Pettirossi</t>
  </si>
  <si>
    <t xml:space="preserve">Buzón obrante en el área - Documentación Administrativa </t>
  </si>
  <si>
    <t>Buzón  de Sugerencias y Reclamos del Aeropuerto Internacionall Guarani</t>
  </si>
  <si>
    <t>Implementado con relación a los servicios prestados por el AIG, para sus usuarios</t>
  </si>
  <si>
    <t>Administración del Aeropuerto Internacional Guaraní</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</si>
  <si>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</si>
  <si>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</si>
  <si>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</si>
  <si>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</si>
  <si>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</si>
  <si>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Encuesta Digital (Medicion Anual)</t>
  </si>
  <si>
    <t>Central telefonica del  Aeropuerto Internacional Silvio Pettirossi.</t>
  </si>
  <si>
    <t>Línea telefónica 24/7 para consulta de horarios de vuelo y atencion al usuario</t>
  </si>
  <si>
    <t>Departamento de Atencion al Usuario del Aeropuerto Internacional Silvio Pettirossi</t>
  </si>
  <si>
    <t>Lineas Telefónicas             021- 688-2000                      021-688-2211</t>
  </si>
  <si>
    <t>Central telefonica del  Aeropuerto Internacional Guarani.</t>
  </si>
  <si>
    <t>Departamento de Atencion al Usuario del Aeropuerto Internacional Guarani</t>
  </si>
  <si>
    <t>Linea Telefónica                  061-597-3000</t>
  </si>
  <si>
    <t>Indicadores de los Procesos Generales del Sistema de Gestión de Calidad  del Servicio de información Aeronáutica</t>
  </si>
  <si>
    <t>Gerente de Sistemas de Gestion de Calidad</t>
  </si>
  <si>
    <t>Lic. Gustavo Artemio Rodriguez Britez</t>
  </si>
  <si>
    <t>Mejorar el modelo de gestión institucional</t>
  </si>
  <si>
    <t>Promover el fortalecimiento de los sistemas de vigilancia de la aviación civil, así como la mejora en la conectividad aérea y la protección del ambiente</t>
  </si>
  <si>
    <t>Servicios Aeroportuarios</t>
  </si>
  <si>
    <t>Mejorar la gestión y la infraestructura aeroportuaria y de navegación aérea</t>
  </si>
  <si>
    <t>Servicios Meteorológicos</t>
  </si>
  <si>
    <t>Garantizar y optimizar la prestación de los Servicios Meteorológicos, Climáticos e Hidrológicos</t>
  </si>
  <si>
    <t>Servicios de Formación en Aeronáutica</t>
  </si>
  <si>
    <t>Promover la formación de técnicos aeronáuticos acorde a la demanda de la industria</t>
  </si>
  <si>
    <t>Transferencias Consolidables</t>
  </si>
  <si>
    <t>Se ha dado cumplimiento a las disposiciones contempladas en la Ley de Presupuesto vigente, en tiempo y forma.</t>
  </si>
  <si>
    <t>Estaciones Meteorológicas operando*100/Estaciones Meteorológicas Instaladas</t>
  </si>
  <si>
    <t>https://www.meteorologia.gov.py/emas/</t>
  </si>
  <si>
    <t>Estaciones Hidrológicas operando*100/Estaciones Hidrológicas Instaladas</t>
  </si>
  <si>
    <t>https://www.meteorologia.gov.py/nivel-rio/indexautomatica.php</t>
  </si>
  <si>
    <t xml:space="preserve">Plan de Mejoramiento para 1) Implementar un sistema de control efectivo y eficiente de la gestión de la revisión y actualización de las regulaciones.                            2) Monitorear el proceso y personal responsable desde la recepción de la propuesta de enmienda hasta la publicación en la página web de la DINAC de la reglamentación.                       3) Implementar un sistema de control efectivo y eficiente en cada fase del proceso de certificación.                             4) Monitorear el proceso de selección de los funcionarios que integran el equipo certificador.                               5) Mejorar los controles sobre la veracidad de la información presentada por el usuario. </t>
  </si>
  <si>
    <t>SECRETARÍA GENERAL</t>
  </si>
  <si>
    <t>Coordinación MECIP - CGTIC - Secretaría General</t>
  </si>
  <si>
    <t>Resolución DINAC N° 667/2023 de fecha 16 de mayo de 2023.</t>
  </si>
  <si>
    <t>Aprobación del Procedimiento Administrativo de Buzones Físicos y Digital de quejas, reclamos, sugerencias, reconocimientos y/o felicitaciones  (QRSR) de la Dirección Nacional de Aeronáutica Civil</t>
  </si>
  <si>
    <t xml:space="preserve">Documentación Administrativa </t>
  </si>
  <si>
    <t>Enero</t>
  </si>
  <si>
    <t>Febrero</t>
  </si>
  <si>
    <t>Marzo</t>
  </si>
  <si>
    <t>Lic. Maria Lourdes Aveiro Galeano</t>
  </si>
  <si>
    <t>Profesional Departamento de Contabilidad</t>
  </si>
  <si>
    <t>Lic. Germina Benitez Garcete</t>
  </si>
  <si>
    <t>Profesional Gerencia Financiera</t>
  </si>
  <si>
    <t>SUBDIRECCION DE NORMAS DE NAVEGACION AEREA</t>
  </si>
  <si>
    <t>https://www.dinac.gov.py/v3/index.php/dinac/subdirecciones/sub-direccion-de-navegacion-aerea/item/2419-encuesta-de-satisfacion-al-cliente-gerencia-de-sistema-de-gestion-de-calidad</t>
  </si>
  <si>
    <t>https://www.dinac.gov.py/v3/index.php/dinac/subdirecciones/sub-direccion-de-navegacion-aerea/item/2417-registro-de-reclamo-gerencia-de-sistema-de-gestion-de-calidad</t>
  </si>
  <si>
    <t>https://www.dinac.gov.py/v3/index.php/dinac/subdirecciones/sub-direccion-de-seguridad-de-la-aviacion-civil/item/2420-encuesta-de-satisfacion-al-cliente-gerencia-de-sistema-de-gestion-de-calidad-avsec</t>
  </si>
  <si>
    <t>https://www.dinac.gov.py/v3/index.php/dinac/subdirecciones/sub-direccion-de-seguridad-de-la-aviacion-civil/item/2418-registro-de-reclamo-gerencia-de-sistema-de-gestion-de-calidad-avsec</t>
  </si>
  <si>
    <t>LISTADO DE AERÓDROMO HABILITADOS</t>
  </si>
  <si>
    <t>GERENCIA DE NORMAS DE AERODROMOS Y AYUDAS TERRESTRES</t>
  </si>
  <si>
    <t>http://www.dinac.gov.py/v3/index.php/dinac/direcciones/direccion-de-aeronautica/item/103-pistas-rurales</t>
  </si>
  <si>
    <t>REQUISITOS PARA OPERACIONES CON DRON</t>
  </si>
  <si>
    <t>GERENCIA DE NORMAS DE NAVEGACION AEREA</t>
  </si>
  <si>
    <t>http://www.dinac.gov.py/v3/index.php/dinac/direcciones/direccion-de-aeronautica/itemlist/category/174-drone</t>
  </si>
  <si>
    <t>PROCEDIMIENTO PARA PARACAIDISMO Y AFINES</t>
  </si>
  <si>
    <t>http://www.dinac.gov.py/v3/index.php/component/k2/item/2648-comunicado-procedimiento-para-lanzamiento-de-paracaidistas-y-afines</t>
  </si>
  <si>
    <t>COMUNICADO - TASAS PARA ACTIVIDADES AÉREAS VARIAS</t>
  </si>
  <si>
    <t>https://www.dinac.gov.py/v3/index.php/dinac/subdirecciones/sub-direccion-de-transporte-aereo/item/2789-comunicado-tasas-para-actividades-aereas-varias</t>
  </si>
  <si>
    <t>DIRECCIÓN DE AERONAUTICA</t>
  </si>
  <si>
    <t>COORDINACION GENERAL DE TALENTO HUMANO</t>
  </si>
  <si>
    <t xml:space="preserve">Buzon de quejas sugerencias y reclamos </t>
  </si>
  <si>
    <t>Resolucion N° 667/2023</t>
  </si>
  <si>
    <t>Talento Humano</t>
  </si>
  <si>
    <t>https://www.dinac.gov.py/v3/index.php/documentos1/item/2541-buzon-de-sugerencias-quejas-y-reclamos</t>
  </si>
  <si>
    <t>Concurso de Oposicion publico</t>
  </si>
  <si>
    <t>Evaluacion de conocimientos (Examen en Guarani)</t>
  </si>
  <si>
    <t>Hoja de Evaluacion</t>
  </si>
  <si>
    <t>DIRECCIÓN DE AERONÁUTICA - GERENCIA DE NORMAS DE NAVEGACIÓN AÉREA</t>
  </si>
  <si>
    <t>ELABORAR NORMAS Y REGLAMENTOS PARA LOS SERVICIOS DE NAVEGACIÓN AÉREA, DE CONFORMIDAD CON LOS PROCEDIMIENTOS Y ESTÁNDARES DE LA CALIDAD, LA LEGISLACIÓN NACIONAL E INTERNACIONAL Y LAS RECOMENDACIONES DE LA OACI.</t>
  </si>
  <si>
    <t>DIRECCION DE METEOROLOGÍA E HIDROLOGÍA</t>
  </si>
  <si>
    <t>Actualizados:
• DINAC R 2
• DINAC R3
• DINAC R4
• DINAC R5
• DINAC R10 Vol. I, II, III, IV, V, VI
• DINAC R11
• DINACR12
• DINAC R 15
• PANS AIM 10066
• Manual de Cálculo de Capacidad de Pista y Sector ATC</t>
  </si>
  <si>
    <t>TARIFAS PARA LAS ACTIVIDADES AEREAS</t>
  </si>
  <si>
    <t>CUMPLIMIENTO DEL DECRETO 8701/2012</t>
  </si>
  <si>
    <t>LOGRAR EL 80% DE LA COMUNIDAD AERONAUTICA PARA JUNIO 2024</t>
  </si>
  <si>
    <t xml:space="preserve">COBRO LAS TASAS VIGENTES </t>
  </si>
  <si>
    <t>RESOLUCION DINAC N° 315/2023</t>
  </si>
  <si>
    <t>COMPAÑÍAS AÉREAS , PASAJEROS, AUTORIDAD AERONAÚTICA</t>
  </si>
  <si>
    <t>COMPAÑÍAS AÉREAS , ESCUELAS DE INSTRUCCIÓN, ORGANIZACIÓN DE MANTENIMIENTO APROBADAS, TRABAJO AÉREO</t>
  </si>
  <si>
    <t>IDENTIFICAR NIVELES DE CUMPLIMIENTO DE LAS NORAMTIVAS VIGENTES EN MATERIA DE SEGURIDAD DE LA AVIACION CIVIL</t>
  </si>
  <si>
    <t>REMISIÓN MENSUAL DE CUANTIFICACIÓN DE PRODUCTOS DE LA GERENCIA DE LICENCIAS AL PERSONAL AERONÁUTICO</t>
  </si>
  <si>
    <t>DIRECCIÓN DE AEROPUERTOS</t>
  </si>
  <si>
    <t>SUBDIRECCION DE SERVICIOS AERONAUTICOS</t>
  </si>
  <si>
    <t>Resultados Logrados</t>
  </si>
  <si>
    <t>Garantizar la Gestión para la Navegación Aerea.</t>
  </si>
  <si>
    <t>Operaciones Aéreas Eficientes y Seguras</t>
  </si>
  <si>
    <t>Comunidad Aeronáutica en General</t>
  </si>
  <si>
    <t>Equipos de ayuda para la nevegación Aerea en óptimas condiciones operacionales.</t>
  </si>
  <si>
    <t>* Memo SDSA N° 12/2024</t>
  </si>
  <si>
    <t>Mantener la buena imagen y el prestigio de la Institución.</t>
  </si>
  <si>
    <t>ADMINISTRACION DEL AEROPUERTO INTERNACIONAL "GUARANI"  -   AIG</t>
  </si>
  <si>
    <t xml:space="preserve">*Reporte de recaudación                      * Reporte sobre estado de llamados.     * Reporte de Movimiento de cargas aereas.           *Incorporación de personal y Capacitaciones realizadas.                          * Informe de las gerencias. </t>
  </si>
  <si>
    <t>Servicios a Usuarios dentro del entorno confortable, saludable y seguro.</t>
  </si>
  <si>
    <t>Infraestructura adecuada para prestar Servicios Aeroportuarios</t>
  </si>
  <si>
    <t>Optima prestacion de los servicios Aeroportuarios</t>
  </si>
  <si>
    <t>* Memo ADM AIG N° 33/2023</t>
  </si>
  <si>
    <t xml:space="preserve">Recertificación ISO 9001:2015 sobre los productos vinculados al Servicio de Información Aeronáutica </t>
  </si>
  <si>
    <t xml:space="preserve">* Memo GSGCDA 01/2024                                               * Presentación de Reunión de la Alta Dirección.                              * Informe de Auditoria Externa de la empresa Bureau Veritas.                  </t>
  </si>
  <si>
    <t xml:space="preserve">* Reporte sobre actividades realizadas en el año 2023.                                * Informe y fotos sobre el mantenimiento  e inspección en vuelo realizado a los equipamientos de los  sistemas de ayuda a la navegacion.                * Actualización del Sistema de comunicación ACC/APP-SGAS y TWR-SGAS.                               * Informe de Movimiento de Aeronaves.                    * Informe del cumplimiento del Plan de Capacitación.     </t>
  </si>
  <si>
    <t>Planes de Mejoramiento elaborados en el Trimestre</t>
  </si>
  <si>
    <t>Asesoria Juridica</t>
  </si>
  <si>
    <t>INAC</t>
  </si>
  <si>
    <t>Asesor Juridico</t>
  </si>
  <si>
    <t>Gerente Administrativo</t>
  </si>
  <si>
    <t>Normar las actividades relacionadas a la aviación civil y prestar servicios para satisfacer a las partes interesadas</t>
  </si>
  <si>
    <t>Observación: Las siglas VCHGO significa Viceministerio de Capital Humano y Gestion Organizacional - Reporte de Monitoreo de la Ley 5189/2014</t>
  </si>
  <si>
    <t>Se encuentra pendiente el informe oficial de la VCHGO</t>
  </si>
  <si>
    <t xml:space="preserve">Jefe de Departamento de Cargos y Salarios </t>
  </si>
  <si>
    <t>Dr. Gustavo Rolando Caceres Roman</t>
  </si>
  <si>
    <t>Lic. Jorge Antonio Perez Salinas</t>
  </si>
  <si>
    <t>ASESORIA JURIDICA</t>
  </si>
  <si>
    <t>Proximo a verificar la normativa vigente en materia de implementacion del idioma guarani, a los efectos de realizar los tramites de rigor</t>
  </si>
  <si>
    <t>https://www.dinac.gov.py/v3/index.php/transparencia-y-anticorrupcion-dinac/rendicion-de-cuentas-al-ciudadano/item/2975-resolucion-n-300-2024</t>
  </si>
  <si>
    <t>PROCESO CERTIFICADO DE LA DAC</t>
  </si>
  <si>
    <t>POLITICA Y OBJETIVO DE LA CALIDAD</t>
  </si>
  <si>
    <t xml:space="preserve"> Memorándum A.F. Nº 08/24</t>
  </si>
  <si>
    <t xml:space="preserve"> Memorándum A.F. Nº 09/24</t>
  </si>
  <si>
    <t>Informe de Arqueos de Fondo Fijo correspondientes al mes de Marzo 2024.</t>
  </si>
  <si>
    <t>Informe de Arqueos de Cajas Perceptoras correspondiente al mes de Marzo 2024.</t>
  </si>
  <si>
    <t>A.G. 01/2024</t>
  </si>
  <si>
    <t>A.G. 03/2024</t>
  </si>
  <si>
    <t>Memorándum AG Nº 08/24</t>
  </si>
  <si>
    <t>06/03/2024</t>
  </si>
  <si>
    <t>Control de Inventario de Insumos - Departamento de Almacenes - Ejercicio Fiscal 2023</t>
  </si>
  <si>
    <t>Evaluación Evidencias cargadas en el Sistema de Evaluación MECIP de la AGPE - Ejercicio 2023</t>
  </si>
  <si>
    <t>Remisión de Arqueo de Cajas Perceptoras y Arqueo de Fondo Fijo correspondiente al Mes de Febrero 2024.</t>
  </si>
  <si>
    <t>A.F. 05/2023</t>
  </si>
  <si>
    <t>A.F. 07/2023</t>
  </si>
  <si>
    <t>Auditoría Ejecución Presupuestaria de los Rubros 500 - 800 - 900</t>
  </si>
  <si>
    <t>Auditoría Ejecución Presupuestaria Activos - Pasivos</t>
  </si>
  <si>
    <t>Cabe resaltar que durante el primer trimestre del ejercicio 2024, en esta Unidad de Control no se han realizado otros tipos de auditorias.</t>
  </si>
  <si>
    <t>Informe sobre recomendaciones de Aspectos Trbutarios. Informe de seguridad razonable sobre el estado de declaración sobre impuestos administrados por la Subsecretaría de Estado de Tributación.</t>
  </si>
  <si>
    <t>Resultados Logrados (al 31/03/2024)</t>
  </si>
  <si>
    <t>2,80</t>
  </si>
  <si>
    <t>3,00</t>
  </si>
  <si>
    <t>2,88</t>
  </si>
  <si>
    <t>Plan Nacional de Desarrollo 2030</t>
  </si>
  <si>
    <t xml:space="preserve">Eje estratégico: </t>
  </si>
  <si>
    <t>Eje 4: Fortalecimiento político institucional</t>
  </si>
  <si>
    <t>4.1 Garantizar el acceso a los derechos humanos, mejorar la justicia y la seguridad</t>
  </si>
  <si>
    <t>4.2 Modernizar la administración pública</t>
  </si>
  <si>
    <t>Líneas tranversales:</t>
  </si>
  <si>
    <t>B- Gestión pública eficiente y transparente</t>
  </si>
  <si>
    <t>No aplica.</t>
  </si>
  <si>
    <t>Ministerio de Economia y Finanzas</t>
  </si>
  <si>
    <t>DIRECCION DE AEROPUERTO</t>
  </si>
  <si>
    <t>Frecuencia de medición anual - ultima medición 2022. No se cuentan con mediciones en el periodo solicitado.</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</si>
  <si>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</si>
  <si>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</si>
  <si>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</si>
  <si>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</si>
  <si>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</si>
  <si>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</si>
  <si>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6- GESTIÓN DE DENUNCIAS</t>
  </si>
  <si>
    <t>6.1.Gestión de denuncias de corrupción</t>
  </si>
  <si>
    <t>7- CONTROL INTERNO Y EXTERNO</t>
  </si>
  <si>
    <t>7.1 Informes de Auditorias Internas y Auditorías Externas en el Trimestre</t>
  </si>
  <si>
    <t xml:space="preserve">8- DESCRIPCIÓN CUALITATIVA DE LOGROS ALCANZADOS </t>
  </si>
  <si>
    <t>7.2 Modelo Estándar de Control Interno para las Instituciones Públicas del Paraguay</t>
  </si>
  <si>
    <t>5.2 Gestión de Riesgos de Corrupción</t>
  </si>
  <si>
    <t>1°</t>
  </si>
  <si>
    <t>Mecanismos de participación ciudadana a nivel institucional</t>
  </si>
  <si>
    <t>Línea Transversal del Plan Nacional de Desarrollo 2030 - PND 2030: "Gestión Pública Eficiente y Transparente". Las iniciativas se encuentran vinculadas con el Objetivo de Desarrollo Sostenible (ODS) N°16, el cual trata sobre Paz, Justicia e Instituciones Sólidas, cuya meta N° 7 específicamente guarda relación con garantizar la adopción en todos los niveles de decisiones inclusivas, participativas y representativas que respondan a las necesidades</t>
  </si>
  <si>
    <t>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</si>
  <si>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Buzones de quejas y sugerencias</t>
  </si>
  <si>
    <t>2°</t>
  </si>
  <si>
    <t>Transparencia activa y pasiva de información pública institucional</t>
  </si>
  <si>
    <t>3°</t>
  </si>
  <si>
    <t>Canales de denuncias ciudadanas con seguimieto periódico</t>
  </si>
  <si>
    <t>Implementación de canales de diálogo social y participación ciudadana para la consulta y el monitoreo de políticas públicas.</t>
  </si>
  <si>
    <t>https://denuncias.gov.py/portal-publico</t>
  </si>
  <si>
    <t>4°</t>
  </si>
  <si>
    <t>Cumplimiento de requisito C.4.3 Rendición de Cuentas de la Norma de Requisitos Mínimos 2015</t>
  </si>
  <si>
    <t>Línea Transversal del Plan Nacional de Desarrollo 2030 - PND 2030: "Gestión Pública Eficiente y Transparente". Las iniciativas se encuentran vinculadas con el Objetivo de Desarrollo Sostenible (ODS) N°16, el cual trata sobre Paz, Justicia e Instituciones Sólidas, cuya meta N° 6 específicamente guarda relación con crear a todos los niveles instituciones eficaces y transparentes que rindan cuentas</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</si>
  <si>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</si>
  <si>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http://www.dinac.gov.py/v3/index.php/transparencia-y-anticorrupcion-dinac/rendicion-de-cuentas-al-ciudadano</t>
  </si>
  <si>
    <t xml:space="preserve"> TB - CAL - 01                                                                              (12 indicadores)</t>
  </si>
  <si>
    <t>APROBACION DE LOS DISTINTOS TRABAJOS AEREO ( LANZAMIENTO DE PARACAIDISTAS, VUELO DE DRON, FESTIVAL AEREO, JUEGO DE LUCES Y HUMO).</t>
  </si>
  <si>
    <t>APROBADO CUARENTA (40) EN 1er TRIMESTRE</t>
  </si>
  <si>
    <t>INFORME DE GESTION DEL 1er TRIMESTRE</t>
  </si>
  <si>
    <t xml:space="preserve">INFORME DE GESTION DEL 1er TRIMESTRE - PUBLICADOS EN PAG WEB </t>
  </si>
  <si>
    <t>GRUPO DE INSPECCION ANS - GIANS</t>
  </si>
  <si>
    <t>PENDIENTE DE APROBACION POR LA MAXIMA AUTORIDAD</t>
  </si>
  <si>
    <t>MEMO GIANS N° 01/2024 : PLAN ANUAL DE INSPECCION ANS 2024</t>
  </si>
  <si>
    <t>PROVEEDOR DE SERVICIO</t>
  </si>
  <si>
    <t xml:space="preserve">DINAC RES N° 451/2024 APROBACION DELPLAN ANUAL DE INSPECTORIA DE AERODROMOS </t>
  </si>
  <si>
    <t>HABILITACION DE AERODROMOS Y HELIPUERTOS DE USO PRIVADO</t>
  </si>
  <si>
    <t>CONSTANCIA DE CERTIFICACION DE SEGURIDAD OPERACIONAL A LOS AERODROMOS Y PISTAS, META ANUAL CIENTO CINCUENTA Y NUEVE (159)</t>
  </si>
  <si>
    <t>CERTIFICADOS ENTREGADOS  SEIS (6)</t>
  </si>
  <si>
    <t>INFORME DE CUANTIFICACION DE METAS Y EVALUACION PRESUPUESTARIA</t>
  </si>
  <si>
    <t>CERTIFICACION DE HABILITACION TECNICA (CHT)</t>
  </si>
  <si>
    <t>CONSTANCIA DE CERTIFICACION DE HABILITACION TECNICA (CHT), EMTA ANUAL (3000)</t>
  </si>
  <si>
    <t>CERTIFICADOS ENTREGADOS TREINTA Y CINCO (35)</t>
  </si>
  <si>
    <t>COMPAÑÍAS AÉREAS, PASAJEROS, AUTORIDAD AERONAÚTICA</t>
  </si>
  <si>
    <t>AVANCES DE NEGOCIACIONES BILATERALES CON ITALIA, REPÚBLICA DOMINICANA, PORTUGAL.</t>
  </si>
  <si>
    <t>INICIO DE OPERACIONES DE NUEVA  EMPRESA AÉREA, INCREMENTO DE RUTAS Y FRECUENCIAS.</t>
  </si>
  <si>
    <t xml:space="preserve">DICTAMEN, NOTAS P/DINAC Y PROYECTOS DE RESOLUCIONES. </t>
  </si>
  <si>
    <t>COMPAÑÍAS AÉREAS, ESCUELAS DE INSTRUCCIÓN, ORGANIZACIÓN DE MANTENIMIENTO APROBADAS, TRABAJO AÉREO</t>
  </si>
  <si>
    <t>ANÁLISIS Y EVALUACIÓN DE LOS DOCUMENTOS ECONOMICO-FINANCIEROS PRESENTADOS POR LOS TITULARES DE UN CERTIFICADO CESA, OMA, CIAC/CEAC Y OMA EN EL MARCO DE LA AUDITORÍA  REALIZADA A LAS EMPRESAS QUE SOLICITAN LA RENOVACIÓN DE SU CERTIFICADO DINAC Y PARA LA VIGILANCIA CONTÍNUA.</t>
  </si>
  <si>
    <t>INFORME DE AUDITORIA , DICTAMENES Y MEMORANDUM ECONOMICO-FINANCIERO</t>
  </si>
  <si>
    <t>MEMOS GPEL N° 23/2024</t>
  </si>
  <si>
    <t xml:space="preserve">SE REMITIERON 18 (DIECIOCHO) </t>
  </si>
  <si>
    <t>SE OTORGARON 107 (CIENTO SIETE)</t>
  </si>
  <si>
    <t>CUMPLIDO, 263 (DOSCIENTOS SESENTA Y TRES)</t>
  </si>
  <si>
    <t>ENMIENDA DE LOS REGLAMENTOS DINAC R 67 Y DINAC R 63</t>
  </si>
  <si>
    <t>RESOLUCION N° 857/2023 Y;
RESOLUCION N° 224/2024</t>
  </si>
  <si>
    <t>EMISION DE LAS ESPECIFICACIONES DE INSTRUCCIÓN AL CIAC N° 020 - AEROSCHOOL</t>
  </si>
  <si>
    <t>EXP. DINAC N° 202471/2024</t>
  </si>
  <si>
    <t>CUMPLIDO, 70 (SETENTA)</t>
  </si>
  <si>
    <t>EXP. DINAC N° 211367/2024</t>
  </si>
  <si>
    <t>ENMIENDA DE LOS REGLAMENTOS DINAC R 141 -  DINAC R 142 - DINAC R 147 - MANUAL DE CERTIFICACION Y VIGILANCIA CIAC/CEAC PARA LA PUBLICACION TEMPORAL</t>
  </si>
  <si>
    <t>EN PROCESO, 3 ( TRES)</t>
  </si>
  <si>
    <t>EXP. DINAC N° 208195/2024</t>
  </si>
  <si>
    <t>8 (OCHO) CERTIFICADOS EMITIDOS</t>
  </si>
  <si>
    <t>INFORME DE GESTION DEL 1er, TRIMESTRE</t>
  </si>
  <si>
    <t>ACTIVIDADES DE CONTROL DE CALIDAD REALIZADAS EN EL 1ER TRIMESTRE (ENERO, FEBRERO, MARZO)</t>
  </si>
  <si>
    <t>DAR CUMPLIMIENTO AL PLAN ANUAL DE ACTIVIDADES DE CONTROL DE CALIOAD AÑO 2024 EN CUMPLIMIENTOS A LOS REQUERIMIENTOS NORMATIVOS VIGENTES</t>
  </si>
  <si>
    <t>ACTAS DE INSPECCIONES, 06, 07, 08,14,15 Y 19; ACTAS DE PRUEBAS, 01, 02, 03 INFORME DE AUDITORIAS</t>
  </si>
  <si>
    <t>PRESENTACIÓN DE LOS MIEMBROS DEL COMITÉ DE RENDICIÓN DE CUENTAS AL CIUDADANO (CRCC)</t>
  </si>
  <si>
    <t>DIRECCION DE METEOROLOGIA E HIDROLOGIA</t>
  </si>
  <si>
    <t>https://www.meteorologia.gov.py/publicaciones/</t>
  </si>
  <si>
    <t>Público en General</t>
  </si>
  <si>
    <t>COMUNIDAD AERONÁUTICA</t>
  </si>
  <si>
    <t>INFORME CONCENTRADO DE AUDITORÍA (ASR) - SGS PARAGUAY</t>
  </si>
  <si>
    <t>Dar atención a los requerimientos, servicios o productos de información meteorológica e hidrológica a usuarios externos ocacionales o frecuentes.</t>
  </si>
  <si>
    <t>Proveer Información meteorológica e hidrológica para el público.</t>
  </si>
  <si>
    <t>Cumplir con las solicitudes de datos de los Usuarios.</t>
  </si>
  <si>
    <t>Informes elaborados</t>
  </si>
  <si>
    <t>Archivos de la Gerencia Administrativa.</t>
  </si>
  <si>
    <t>Anuario Climatológico: Gestión de datos meterológicos de la DMH todo el año 2022, así como elaboración de mapas a diferentes escalas temporales.</t>
  </si>
  <si>
    <t>Poner a disposición de los usuarios los resultados del análisis estadístico de las principales variables meteorológicas registradas durante cada año.</t>
  </si>
  <si>
    <t>Operativizar los Servicios Climáicos</t>
  </si>
  <si>
    <t>Usuarios en general</t>
  </si>
  <si>
    <t>Boletín Agrometeorológico (conjunto con el MAG y la FCA); Gestión de datos meterológicos de la DMH y de la FCE del mes, así como elaboración de mapas a diferentes escalas temporales.</t>
  </si>
  <si>
    <t>Disponer de una herramienta para la gestión del riesgo, el mismo incorpora información agroclimática y productos relacionados a la producción agropecuaria, así como, soporte para la toma de decisiones  evaluando el estado y la variabilidad del clima.</t>
  </si>
  <si>
    <t>Usuarios del sector agropecuario</t>
  </si>
  <si>
    <t>Boletín Climatológico conjunto DINAC- ITAIPU: Gestión de datos meterológicos de la DMH y de la ITAIPU del mes, así como elaboración de mapas a diferentes escalas temporales.</t>
  </si>
  <si>
    <t>Apoyar al sistema de Información y Soporte para la toma de decisiones, cuya finalidad es generar información para el entendimiento del comportamiento climático en el área de influencia del margen derrecha, elaboración de alertas y gestiónn de Embalses.</t>
  </si>
  <si>
    <t>Usuario acotado al sector hidroeléctrico y en particular la entida IB.</t>
  </si>
  <si>
    <t>Boltín de Perspectivas Climáticas: Gestión de datos e informes nacionales, regionales y global para elaborar informes trimestral y mapas a escala trimestral.</t>
  </si>
  <si>
    <t>Difundir resultados de predicciones estimando la probabilidad de que ciertas condiciones sean inhabitualmente frecuentes, persistentes o intensas en un periodo de tres meses.</t>
  </si>
  <si>
    <t>Usuarios en general, y en particular los sectores de hidrología, agricultura, salud y otros</t>
  </si>
  <si>
    <t>Monitoreo diario de Precipitaciones: Gestión de datos de precipitación diara de las estaciones meteorológicas covencionales de la rede de la DMH</t>
  </si>
  <si>
    <t>Evaluar el comportamiento de los acumulados de lluvias diaramente con relación a los valores normales y su progresión durante el año en curso.</t>
  </si>
  <si>
    <t>Observaciones horarias EMAS, Informes meteorologicos climatologicos e hidrologicos.Rescate de datos.</t>
  </si>
  <si>
    <t>Mantener la vigilancia, monitoreo y predicción meteorológica, climática e hidrológica a corto y mediano plazo para  el Paraguay, de alta calidad y confiabilidad, que contribuyan con la protección de la vida,  la seguridad y los bienes de los habitantes  de la República en general  y,  en particular  del sector de la navegación aérea nacional e internacional, los sectores agropecuarios, hidroeléctricos, transporte fluvial  y el medio ambiente.</t>
  </si>
  <si>
    <t>1.578.000 Informes Meteorológicos, Climáticos e Hidrológicos de alta calidad para los distintos sectores de usuarios.</t>
  </si>
  <si>
    <t xml:space="preserve"> De Enero a Marzo=448,609 28,4%                                         </t>
  </si>
  <si>
    <t xml:space="preserve">Informes mensuales de Avance de Metas Poductivas </t>
  </si>
  <si>
    <t>https://www.meteorologia.gov.py/wp-content/uploads/2023/04/</t>
  </si>
  <si>
    <t>VIGILANCIA ATMOSFÉRICA PARA LA PRESTACIÓN DE SERVICIOS</t>
  </si>
  <si>
    <t>TRANSMISIÓN DE MENSAJES CODIFICADOS EN CLAVE SYNOP</t>
  </si>
  <si>
    <t>USUARIOS AERONÁUTICOS Y METEOROLÓGICOS, POBLACIÓN GENERAL</t>
  </si>
  <si>
    <t>GENERACIÓN DE DATOS DE ESTACIONES METEOROLÓGICAS AUTOMÁTICAS DE SUPERFICIE</t>
  </si>
  <si>
    <t>GENERACIÓN DE DATOS DE LAS REDES DE ESTACIONES AUTOMÁTICAS ADMINISTRADAS POR LA DMH CADA 10 MINUTOS</t>
  </si>
  <si>
    <t>VIGILANCIA DE LOS SISTEMAS DE ATMOSFÉRICOS</t>
  </si>
  <si>
    <t>FACILITAR IMÁGENES DE SATÉLITE CADA 10 MINUTOS EN 7 BANDAS</t>
  </si>
  <si>
    <t>https://www.meteorologia.gov.py/satelite-goes-16/</t>
  </si>
  <si>
    <t>GENERACIÓN DE DATOS DE RADAR METEOROLÓGICO</t>
  </si>
  <si>
    <t>VIGILANCIA DE LOS SISTEMAS DE EVENTOS SEVEROS EN LA ATMOSFERA</t>
  </si>
  <si>
    <t>GENERAR DATOS DE RADAR CADA 10 MIN</t>
  </si>
  <si>
    <t>USUARIOS AERONÁUTICOS Y METEOROLÓGICOS</t>
  </si>
  <si>
    <t>https://www.meteorologia.gov.py/radar/</t>
  </si>
  <si>
    <t>Operativo</t>
  </si>
  <si>
    <t xml:space="preserve">BAKER TILLY PARAGUAY </t>
  </si>
  <si>
    <t>INCLUIR Y VINCULAR LOS RESULTADOS DE LOS CONTROLES DE VIGILANCIA ESTABLECIDOS EN EL PROGRAMA NACIONAL DE CONTROL DE CALIDAD (PNCC), AL REGLAMENTO DE FALTAS Y SANCIONES  (RES  N° 790/2013)</t>
  </si>
  <si>
    <t>UNIDAD DE TRANSPARENCIA Y ANTICORRUPCION</t>
  </si>
  <si>
    <t>A) EVALUACIÓN DE LOS DOCUMENTOS ECONOMICO-FINANCIEROS REMITIDOS POR LOS SOLICITANTES DE UN CERTIFICADO CESA, COA, OMA Y CIAC/CEAC,                            B) REGISTRO DE NOTIFICACIONES TARIFARIAS DE LAS COMPAÑÍAS AÉREAS QUE OPERAN EN EL PAÍS, Y              C) RECOPILACIÓN DE LOS DATOS ESTADÍSTICOS DE LA AVIACIÓN CIVIL DE LOS AEROPUERTOS INTERNACIONALES SILVIO PETTIROSSI Y GUARANÍ DE LAS TRES VARIABLES (MOVIMEINTO DE PASAJEROS, CARGA AÉREA Y AERONAVES)</t>
  </si>
  <si>
    <t>PARTICIPACION CIUDADANA</t>
  </si>
  <si>
    <t>1) Resolución N° 2033 Por el cual se aprobó el Mapa de Riesgo de Corrupción de la DINAC, en el marco de la implementación del Componente de Gestión de Riesgo de Corrupción conforme al marco legal vigente en la materia.                                                                                       2) Reporte de Monitoreo y Seguimiento realizado por la Auditoría Interna en el marco de la implementación del Componente de Riesgo de Corrupción del proceso crítico seleccionado en el Mapa de Riesgo de Corrupción aprobado por Resolución DINAC N° 2033/2022.                                                                                         3) Actuaciones y Diligencias Administrativas: http://www.dinac.gov.py/v3/index.php/transparencia-y-anticorrupcion-dinac/gestion-de-riesgos-de-corrupcion</t>
  </si>
  <si>
    <t>Supuestos de irregularidades en el proceso de Normar, Certificar, Vigilar y Sancionar en los Sub Procesos de:                                                   1) Gestión de Establecimiento y publicación de regulaciones, de conformidad a la Ley N° 1880/02 y los Anexos al Convenio de Chicago.                                                                     2) Gestión de las solicitudes de certificación de los usuarios, de conformidad a los reglamentos y procedimientos vigentes.                                                               3) Gestión de la ejecución del Plan de Vigilancia definido por cada sector regulador debidamente aprobado.                                                                                             4) Gestión de antecedentes del evento de conformidad al DINAC R1100 y la Res. N° 790/13</t>
  </si>
  <si>
    <t>SERVICIOS PERSONALES</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</si>
  <si>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</si>
  <si>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</si>
  <si>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</si>
  <si>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</si>
  <si>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</si>
  <si>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</si>
  <si>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</si>
  <si>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</si>
  <si>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</si>
  <si>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</si>
  <si>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</si>
  <si>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</si>
  <si>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</si>
  <si>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</si>
  <si>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</si>
  <si>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</si>
  <si>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</si>
  <si>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</si>
  <si>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PRODUCTOS E INSTRUMENTOS QUIMICOS Y MEDICINALES</t>
  </si>
  <si>
    <t>COMBUSTIBLES Y LUBRICANTES</t>
  </si>
  <si>
    <t>OTROS BIENES DE CONSUMO</t>
  </si>
  <si>
    <t>BIENES DE CAMBIO</t>
  </si>
  <si>
    <t>INVERSION FISICA</t>
  </si>
  <si>
    <t>ADQUISICION DE INMUEBLES</t>
  </si>
  <si>
    <t>CONSTRUCCIONES</t>
  </si>
  <si>
    <t>ADQUISICION DE MAQUINARIAS, EQUIPOS Y HERRAMIENTAS EN GENERAL</t>
  </si>
  <si>
    <t>ADQUISICION DE EQUIPOS DE OFICINA Y COMPUTACION</t>
  </si>
  <si>
    <t>ADQUISICION DE EQUIPOS MILITARES Y DE SEGURIDAD</t>
  </si>
  <si>
    <t>ADQUISICION DE ACTIVOS INTANGIBLES</t>
  </si>
  <si>
    <t>OTROS GASTOS DE INVERSION Y REPARACION MAYORES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</si>
  <si>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</si>
  <si>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</si>
  <si>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</si>
  <si>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</si>
  <si>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</si>
  <si>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</si>
  <si>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</si>
  <si>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DEUDAS PENDIENTES DE PAGO DE GASTOS CORRIENTES DE EJERCICIOS</t>
  </si>
  <si>
    <t>Ejecutado Primer Trimestre</t>
  </si>
  <si>
    <t>TOTAL GENERAL</t>
  </si>
  <si>
    <r>
      <t xml:space="preserve">Periodo del informe: </t>
    </r>
    <r>
      <rPr>
        <b/>
        <sz val="14"/>
        <color rgb="FF1809D9"/>
        <rFont val="Garamond"/>
        <family val="1"/>
      </rPr>
      <t>INFORME PARCIAL - PRIMER TRIMESTRE ENERO A MARZO 2025</t>
    </r>
  </si>
  <si>
    <t>MATRIZ DE INFORMACIÓN MINIMA PARA INFORME DE RENDICIÓN DE CUENTAS AL CIUDADANO - EJERCICIO 2025</t>
  </si>
  <si>
    <t>Enlace Portal de Transparencia de la CGR</t>
  </si>
  <si>
    <t>Traslado fisico de servidores de la SENAC a la sede de la CGR. Los portales web de la anterior SENAC no estan operativos hasta nuevo aviso</t>
  </si>
  <si>
    <t>Observación: Publicado en la pagina de la DINAC. Las siglas CGR significa Contraloria General de la Republica - Portal de Transparencia Activa de la CGR</t>
  </si>
  <si>
    <t>https://www.dinac.gov.py/v3/index.php/transparencia-y-anticorrupcion-dinac/rendicion-de-cuentas-al-ciudadano/item/3309-resolucion-n-324-2025</t>
  </si>
  <si>
    <t>https://www.dinac.gov.py/v3/index.php/transparencia-y-anticorrupcion-dinac/ley-5282-14-art-8-acceso-a-la-informacion-publica/item/3293-enero-2025-informacion-publica-ley-5282-2014</t>
  </si>
  <si>
    <t>https://www.dinac.gov.py/v3/index.php/transparencia-y-anticorrupcion-dinac/ley-5282-14-art-8-acceso-a-la-informacion-publica/item/3311-febrero-2025-informacion-publica-ley-5282-2014</t>
  </si>
  <si>
    <r>
      <t xml:space="preserve">Pendiente de publicacion, plazo de vencimiento </t>
    </r>
    <r>
      <rPr>
        <b/>
        <sz val="11"/>
        <color rgb="FFFF0000"/>
        <rFont val="Calibri"/>
        <family val="2"/>
        <scheme val="minor"/>
      </rPr>
      <t>23/04/2025</t>
    </r>
  </si>
  <si>
    <t>Apoyo en la ctualizacion de datos del nivel del río recibido de otras instituciones/organismos</t>
  </si>
  <si>
    <t>Carga y actualización de datos de nivel del río de distintos puertos del río Paraguay y Paraná.</t>
  </si>
  <si>
    <t>Garantizar  la carga de los datos recibidos 24/7en la base de datos para el proceso de los productos al servicio de la poblacion en general.</t>
  </si>
  <si>
    <t>Usuarios internos y externos de nuestra institucion.</t>
  </si>
  <si>
    <t>******</t>
  </si>
  <si>
    <t>https://www.meteorologia.gov.py/nivel-rio/indexconvencional.php</t>
  </si>
  <si>
    <t>Capacitaciones varias</t>
  </si>
  <si>
    <t>Entrenamiento avanado.Finalizacion del curso QGIS, consultora Mundo Verde.</t>
  </si>
  <si>
    <t>Participacion del Proyectando Crecimiento</t>
  </si>
  <si>
    <t>Boletin Altura diraia de ríos</t>
  </si>
  <si>
    <t>Poner a disposición de los usuarios gráficos de las variaciones dirias del nivel en los principales puertos de los río Paraguay y Paraná.</t>
  </si>
  <si>
    <t>Operativizar los productos de ambos departamentos (Pronósticos hidrológicos y monitoreo hidrológico)</t>
  </si>
  <si>
    <t>Usuarios en general, y en particular los sectores de hidrología.</t>
  </si>
  <si>
    <t>https://www.meteorologia.gov.py/wp-content/uploads/2025/04/altura_diaria-8.pdf</t>
  </si>
  <si>
    <t>Boletín pronóstico hidrolóigco semanal (En conjunto ANNP-SEN-DMH)</t>
  </si>
  <si>
    <t>Presentar una proyección semanal del nivel del río en los principales puertos del río Paraguay.</t>
  </si>
  <si>
    <t>Usuarios varios: SEN, ANNP, MOPC, MADES, entre otros.</t>
  </si>
  <si>
    <t>https://www.meteorologia.gov.py/wp-content/uploads/2025/03/Boletin_hidrologico_31mar2025.pdf</t>
  </si>
  <si>
    <t>Boletín de monitoreo trimestral del cuencas</t>
  </si>
  <si>
    <t>Presentar mapas trimestrales sobre las condiciones de la precipitación, su anomalía así como el índice estandarizado de precipitación para las principales cuencas del país y la región.</t>
  </si>
  <si>
    <t>Usuarios en general, y en particular los sectores de hidrología, agricultura, entre otros.</t>
  </si>
  <si>
    <t>https://www.meteorologia.gov.py/wp-content/uploads/2025/03/Monitoreo-Trimestral-Cuencas.pdf</t>
  </si>
  <si>
    <t>Boletín de monitoreo mensual del cuencas</t>
  </si>
  <si>
    <t>Presentar mapas mensuales sobre las condiciones de la precipitación, su anomalía así como el índice estandarizado de precipitación para las principales cuencas del país y la región.</t>
  </si>
  <si>
    <t>https://www.meteorologia.gov.py/wp-content/uploads/2025/03/Monitoreo-Mensual-Cuencas.pdf</t>
  </si>
  <si>
    <t xml:space="preserve">Boletín de resúmen hidrológico mensual </t>
  </si>
  <si>
    <t>Presentar un resumen de las estadísticas mensuales del nivel del río Paraguay en los principales puertos de análisis.</t>
  </si>
  <si>
    <t>https://www.meteorologia.gov.py/wp-content/uploads/2025/03/Resumen-mensual.pdf</t>
  </si>
  <si>
    <t>Boletín de Pronóstico hidrológico mensual</t>
  </si>
  <si>
    <t>Presentar las perspectivas del nivel del río Paraguay para un horizonte de pronóstico de 1 mes.</t>
  </si>
  <si>
    <t>Usuarios en general, SEN, ANNP, MOPC, MADESy en particular los sectores de hidrología.</t>
  </si>
  <si>
    <t>https://www.meteorologia.gov.py/wp-content/uploads/2025/04/Pronostico-Hidrologico-Mensual.pdf</t>
  </si>
  <si>
    <t>Boletín de Pronóstico hidrológico trimestral</t>
  </si>
  <si>
    <t>Presentar las perspectivas trimestrales del nivel del río Paraguay.</t>
  </si>
  <si>
    <t>Usuarios en general, SEN, ANNP, MOPC, MADES y en particular los sectores de hidrología.</t>
  </si>
  <si>
    <t>Boletín de pronósticos de caudales en el río Paraguay</t>
  </si>
  <si>
    <t>Presentar la tendencia de la precipitación y el caudal diario en puertos de interés del río Paraguay para los próximos 4 meses.</t>
  </si>
  <si>
    <t>https://www.meteorologia.gov.py/pronostico-de-caudales/</t>
  </si>
  <si>
    <t>Boletín de pronósticos de caudales en el río Paraná</t>
  </si>
  <si>
    <t>Presentar la tendencia de la precipitación y el caudal diario en puertos de interés del río Paraná para los próximos 4 meses.</t>
  </si>
  <si>
    <t>Actualizacion del nivel del río tanto en puertos del río Paraguay como Paraná</t>
  </si>
  <si>
    <t>Participación en taller: Contribuciiones para la Gestión integral del agua, taller en el marco de la conmemoreción del Día mundial del agua. MADES</t>
  </si>
  <si>
    <t>Presentación sobre productos de monitoreo y pronóstico hidrológico.</t>
  </si>
  <si>
    <t>https://www.mades.gov.py/2025/03/20/foro-sobre-gestion-del-agua-reune-a-expertos-y-autoridades/</t>
  </si>
  <si>
    <t>Participación en reuniones  virtuales mensuales de la Comsición Cuenca del Plata.</t>
  </si>
  <si>
    <t>Coordinación de trabajos entre los países miembros.</t>
  </si>
  <si>
    <t>Entrega de pedidos</t>
  </si>
  <si>
    <t>Procesamiento de pedidos provenientes del departamento de Servicios al público de la DMH (entrega de datos de caudal y nivel según requerimiento de los interesados).</t>
  </si>
  <si>
    <t xml:space="preserve">Entrenamiento nivel avanzado de Sistemas de Información Geográfica usando QGIS. Consultora Mundo Verde.                                                                                                                                                                                                                                                                                                                                                                                                                                                   </t>
  </si>
  <si>
    <t xml:space="preserve">Gerencia de pronósticos hidrológicos. </t>
  </si>
  <si>
    <t>Sistema de Gestión de Calidad</t>
  </si>
  <si>
    <t>Certificación bajo la norma ISO 9001:2015</t>
  </si>
  <si>
    <t>Estandarización de los Procesos</t>
  </si>
  <si>
    <t>Comunidad Aeronáutica</t>
  </si>
  <si>
    <t>Certificación del Sistema de Gestión de Calidad de los Servicios Meteorológicos Aeronáuticos bajo la norma ISO 9001:2015</t>
  </si>
  <si>
    <t xml:space="preserve">GESTIÓN PARA LA ELABORACIÓN DE BOLETINES METEOROLÓGICOS DIARIOS </t>
  </si>
  <si>
    <t>BRINDAR PRONOSTICOS DEL TIEMPO A 5 DIAS PARA LA CAPITAL DEL PAIS Y A 3 DIAS PARA LAS CAPITALES DEPARTAMENTALES</t>
  </si>
  <si>
    <t>INFORMAR A LA PROBLACIÓN CON LOS PRONOSTICOS DIARIOS DE LAS POSIBLES CONDICIONES FUTURAS DEL TIEMPO</t>
  </si>
  <si>
    <t>USUARIO EN GENERAL</t>
  </si>
  <si>
    <t xml:space="preserve">BRINDAR INFORMACION ACTUALIZADA REFERENTE A L TIEMPO PARA LA TOMA DE DECISIONES  OPORTUNAS </t>
  </si>
  <si>
    <t>GESTIÓN PARA LA ELABORACIÓN DE BOLETINES ESPECIALES</t>
  </si>
  <si>
    <t>BRINDAR PERSPECTIVAS DE LAS CONDICIONES ATIPICAS O SEVERAS DEL TIEMPO PREVISTAS</t>
  </si>
  <si>
    <t xml:space="preserve">CONTRIBUIR A SALVAGUARDAR LAS VIDAS Y BIENES DE LAS PERSONAS </t>
  </si>
  <si>
    <t>INFORMAR A LA POBLACIÓN EN GENERAL ANTE EVENTOS ADEVERSOS DEL TIEMPO</t>
  </si>
  <si>
    <t xml:space="preserve">GESTIÓN PARA LA ELABORACIÓN DE BOLETINES METEOROLÓGICOS DIARIOS  ESPECIALES PARA FIN DE SEMANA, FECHAS FESTIVAS, ACONTECIMIENTOS DE MASIVA CONCURRENCIA, USUARIOS EN GENERAL. </t>
  </si>
  <si>
    <t xml:space="preserve">ELABORAR Y BRINDAR PRONOSTICOS METEOROLOGICOS ACTUALIZADOS PARA LOS DIFERENTES USUARIOS, DE MANERA PERSONALIZADA </t>
  </si>
  <si>
    <t>BRINDAR INFORMACION SOBRE LAS CONDICONES DEL TIEMPO PREVISTAS PARAEN FORMA PERSONALIZADA PARA CADA USUARIO SOLICITANTE</t>
  </si>
  <si>
    <t xml:space="preserve">PROVEER INFORMACION OPORTUNA </t>
  </si>
  <si>
    <t>GESTIÓN PARA LANZAMIENTO DE RADIO SONDEOS DIARIOS DESDE EL AISP</t>
  </si>
  <si>
    <t>BRINDAR DATOS METEOROLÓGICOS EN LA VERTICAL DE LA ATMÓSFERA</t>
  </si>
  <si>
    <t xml:space="preserve">PROVEER DATOS DE ALTURA PARA LA COMUNIDAD INTERNACIONAL E INTERNACIONAL. </t>
  </si>
  <si>
    <t xml:space="preserve">COMUNIDAD AERONÁUTICA, COMUNIDAD INTERNACIONAL Y NACIONAL. </t>
  </si>
  <si>
    <t xml:space="preserve">DATOS OPORTUNOS </t>
  </si>
  <si>
    <t>https://weather.uwyo.edu/upperair/sounding.html</t>
  </si>
  <si>
    <t>GESTION PARA LA ELABORACION DE MENSAJES OPMET AISP-AIG Y AERODROMOS INTERIOR</t>
  </si>
  <si>
    <t xml:space="preserve">ELABORAR INFORMACION METEOROLOGICA Y MENSAJES AERONÁUTICOS </t>
  </si>
  <si>
    <t>BRINDAR INFORMACION AERONÁUTICA ACERCA DE LAS CONDICIONES EN CADA AEROPUERTO, COMO ASI TAMBIEN UN PRONOSTICO  PARA DICHOS AIG Y AISP.</t>
  </si>
  <si>
    <t>GARANTIZAR LAS OPERACIONES AERONAUTICAS</t>
  </si>
  <si>
    <t>- AMHS https://www.redemet.aer.mil.br/  https://www.meteorologia.gov.py/metaeronautica/</t>
  </si>
  <si>
    <t>GESTION PARA LA PARTICIPACION EN EL FORO HIDROCLIMÁTICO - AYOLAS</t>
  </si>
  <si>
    <t>BRINDAR INFORMACIÓN ACTUALIZADA ACERCA DE LA PERSPECTIVA DEL COMPORTAMIENTO DE LAS CONDICIONES ATMOSFERERICAS.</t>
  </si>
  <si>
    <t xml:space="preserve">APORTAR INFROMACIÓN PARA LA TOMA DE DECISIONES RELACIONADAS A LA PREDICCIÓN HIDROLÓGICA. </t>
  </si>
  <si>
    <t>FUNCIONARIOS, TOMADORES DE DECISIÓN Y POBLACIÓN EN GENERAL</t>
  </si>
  <si>
    <t>FORTALECER LAS CAPACIDADES DE PREVISÓN ANTE EVENTOS EXTREMOS RELACIONADOS AL TIEMPO</t>
  </si>
  <si>
    <t>https://www.meteorologia.gov.py/wp-content/uploads/2025/04/INFORME-FINAL_-I-FORO-HIDROCLIMATICO_ABRIL-2025_AMJ-1.pdf</t>
  </si>
  <si>
    <t xml:space="preserve">GESTIÓN PARA REALIZAR UNA MATRIZ DE RIESGO EN EL AEROPUERTO DE PJC.
</t>
  </si>
  <si>
    <t xml:space="preserve">REALIZAR ACCIONES PARA LA ELABORACIÓN DE UNA MATRIZ DE RIESGO EN REFERENCIA A LA ELABORACIÓN DE INFORMES OPMET. </t>
  </si>
  <si>
    <t xml:space="preserve">CONTRIBUIR A LA SEGUIRIDAD OPERACIONAL EN LA AERONÁUTICA </t>
  </si>
  <si>
    <t xml:space="preserve">FUNCIONAMIENTO DEL AREA DE METEOROLOGÍA AERONÁUTICA BAJO LAS NORMAS Y RECOMENDACIONES NACIONALES E INTERNACIONALES. </t>
  </si>
  <si>
    <t>RESOLUCION DINAC 359/2025</t>
  </si>
  <si>
    <t xml:space="preserve">GESTION PARA LA EMISIÓN DE ALERTAS TEMPRANAS EN FORMATO CAP ( Protocolo de Alerta Común, C.A.P. (por sus siglas en inglés) </t>
  </si>
  <si>
    <t>ADVERTIR A LA COMUNIDAD NACIONAL E INTERNACIONAL SOBRE LA POSIBLE OCURRENCIA DE EVENTOS METEOROLÓGICOS DE ALTO IMPACTO</t>
  </si>
  <si>
    <t>PROPORCIONAR INFROMACIÓN METEOROLÓGICA ESTANDARIZADA A LA COMUNIDAD NACIONAL E INTERNACIONAL</t>
  </si>
  <si>
    <t>COMUNIDAD NACIONAL E INTERNACIONAL</t>
  </si>
  <si>
    <t xml:space="preserve">PROPORCIONAL INFORMACIÓN OPORTUNA PARA SALVAGUARDAR LA VIDA Y LOS BIENES. </t>
  </si>
  <si>
    <t>https://severeweather.wmo.int/v2/index.html</t>
  </si>
  <si>
    <t>Poblacion en General</t>
  </si>
  <si>
    <t xml:space="preserve">Poblacion de los distintos sectores informados. </t>
  </si>
  <si>
    <t>El anuario 2024 está en proceso y se estima que se culminará en el mes de abril. El último correspnde a 2023</t>
  </si>
  <si>
    <t>El boletín faltante se encuentra en proceso. El último corrsponde al febnrero de 2025</t>
  </si>
  <si>
    <t>https://www.meteorologia.gov.py/wp-content/uploads/2025/03/Boletin_Agro_actualizado_FEBRERO2025.pdf</t>
  </si>
  <si>
    <t>Sujeto a renovación de contrato.</t>
  </si>
  <si>
    <t>https://www.meteorologia.gov.py/wp-content/uploads/2025/04/trimestral_pronos_AMJ_2025.pdf</t>
  </si>
  <si>
    <t>https://www.meteorologia.gov.py/wp-content/uploads/2025/04/precip_diaria-4.pdf</t>
  </si>
  <si>
    <t>REMISION DEL PROGRAMA ANUAL DE CONTRATACIONES DE LA GSOM (PAC) PARA EL EJERCICIO FISCAL 2025 EXP.VDINAC Nº 231183</t>
  </si>
  <si>
    <t>CONTRIBUIR AL FORTALECIMIENTO, MODERNIZACIÓN Y SOSTENIBILIDAD OPERATIVA DE LOS SISTEMAS DE OBSERVACIÓN METEOROLÓGICA E HIDROLÓGICA GESTIONADOS POR LA DIRECCIÓN DE METEOROLOGÍA E HIDROLOGÍA.</t>
  </si>
  <si>
    <t xml:space="preserve">GARANTIZAR A LA OPERATIVIDAD DE LOS SISTEMAS DE OBSERVACION   </t>
  </si>
  <si>
    <t>COMUNIDAD AERONÁUTICA, ORGANISMOS DE RESPUESTA ANTE EMERGENCIAS PRODUCTORES, AGROPECUARIOS, INSTITUCIONES EDUCATIVAS, TOMADORES DE DECISIONES GUBERNAMENTALES, CIUDADANÍA EN GENERAL.</t>
  </si>
  <si>
    <t>MEMORANDUN GSOM Nº 012/2025 remitido el 28/1/2025</t>
  </si>
  <si>
    <t>VERIFICACIÓN, MANTENIMIENTO PREVENTIVO Y CORRECTIVO DE ESTACIONES METEOROLÓGICAS DE LA DINAC.</t>
  </si>
  <si>
    <t>MANTENIMIENTO OPERATIVO DE LOS SISTEMAS DE OBSERVACIONES METEOROLOGICOS DE LA DMH</t>
  </si>
  <si>
    <t>GARANTIZAR A LA OPERATIVIDAD DE LOS SISTEMAS DE OBSERVACION</t>
  </si>
  <si>
    <t>COMUNIDAD AERONÁUTICA NACIONAL E INTERNACIONAL, INSTITUCIONES PÚBLICAS Y PRIVADAS QUE UTILIZAN INFORMACIÓN METEOROLÓGICA PARA LA TOMA DE DECISIONES Y POBLACIÓN EN GENERAL QUE ACCEDE A LA INFORMACIÓN METEOROLÓGICA A TRAVÉS DE LOS CANALES OFICIALES DE LA DINAC.</t>
  </si>
  <si>
    <t xml:space="preserve">Resolución Nº 272/2027
Resolución Nº 312/2025
Resolución Nº 330/2025
Resolución Nº 343/2025
Resolución Nº 317/2025
Resolución Nº 340/2025
</t>
  </si>
  <si>
    <t>GENERACIÓN DE DATOS meteorologicos con fines SINÓPTICAS DE 18 (dieciocho) ESTACIONES METEOROLÓGICOS dotadas de personal</t>
  </si>
  <si>
    <t>RECEPCIÓN DE DATOS DE SATELITALES</t>
  </si>
  <si>
    <t>CAPACITACIONES VARIAS</t>
  </si>
  <si>
    <t>CURSO GESTIÓN POR PROCESOS ISO 9001 - CURSO ANALISIS DE CONTEXTO ISO 9001</t>
  </si>
  <si>
    <t>PLAN DE CAPACITACIÓN DMH</t>
  </si>
  <si>
    <t xml:space="preserve">CUMPLIMIENTO DE LA NORMATIVA. </t>
  </si>
  <si>
    <t>LICITACIÓN PUBLICA NACIONAL Nº 45/2024 “ADQUISICION DE EQUIPOS DE SEGURIDAD PARA EL AISP</t>
  </si>
  <si>
    <t>OMNI S.A</t>
  </si>
  <si>
    <t>EJECUCIÓN</t>
  </si>
  <si>
    <t>https://www.contrataciones.gov.py/licitaciones/adjudicacion/1efc1557-914b-6492-af54-17562f31b68e/resumen-adjudicacion.html</t>
  </si>
  <si>
    <t>FUNCIÓN DIGITAL PARAGUAY S.A</t>
  </si>
  <si>
    <t>LICITACIÓN PUBLICA NACIONAL N° 23/2024 "ADQUISICION DE PUENTES DE ABORDAJE DE PASAJEROS PARA EL AISP".</t>
  </si>
  <si>
    <t>MARESAGA S.R.L.</t>
  </si>
  <si>
    <t>https://www.contrataciones.gov.py/licitaciones/adjudicacion/1efa29ff-1c59-63c2-b0b0-53248e65c0f9/resumen-adjudicacion.html</t>
  </si>
  <si>
    <t xml:space="preserve">LICITACIÓN PUBLICA NACIONAL Nº 81/2024 “CONSTRUCCIÓN DE ESTACIÓN DE BOMBEROS (SEI) – AEROPUERTO DE ENCARNACIÓN” </t>
  </si>
  <si>
    <t>GREGORIO VERA JARA</t>
  </si>
  <si>
    <t>https://www.contrataciones.gov.py/licitaciones/adjudicacion/1efa8447-0478-6d96-ba8b-05acb1bcd99f/resumen-adjudicacion.html</t>
  </si>
  <si>
    <t xml:space="preserve">LICITACIÓN PUBLICA NACIONAL Nº 77/2024 “CONSTRUCCIÓN Y REMODELACIÓN DEL ÁREA DE EMBARQUE” </t>
  </si>
  <si>
    <t>TECNOEDIL S.A. CONSTRUCTORA</t>
  </si>
  <si>
    <t>https://www.contrataciones.gov.py/licitaciones/adjudicacion/1efde689-41b3-6aa6-ad89-37c7ddc95096/resumen-adjudicacion.html</t>
  </si>
  <si>
    <t>LICITACION PUBLICA NACIONAL N° 18/2024 "MANTENIMIENTO, REMODELACION DE BAÑOS, CIELORRASO Y PROVISION DE SECA MANOS"</t>
  </si>
  <si>
    <t>EN OBRAS DEL ING. NELSON FEDERICO SEGOVIA</t>
  </si>
  <si>
    <t>https://www.contrataciones.gov.py/licitaciones/adjudicacion/1efe4ab9-41fc-6848-8d72-e766732da52c/resumen-adjudicacion.html</t>
  </si>
  <si>
    <t>CX CONSTRUCCIONES S.A.</t>
  </si>
  <si>
    <t xml:space="preserve">MENOR CUANTÍA NACIONAL Nº 32/2024 “MANTENIMIENTO PREVENTIVO Y CORRECTIVO DE ASCENSORES Y OTROS DEL AISP Y AIG” </t>
  </si>
  <si>
    <t xml:space="preserve">RENFE S.A. </t>
  </si>
  <si>
    <t>https://www.contrataciones.gov.py/licitaciones/adjudicacion/1ef76b7b-f78f-6b52-bb9f-df5acc6861a5/resumen-adjudicacion.html</t>
  </si>
  <si>
    <t>LICITACION PUBLICA NACIONAL N° 01/2025 "MANTENIMIENTO PREVENTIVO Y CORRECTIVO DE EQUIPOS TLD-SAT. AISP AD REFERENDUM"</t>
  </si>
  <si>
    <t xml:space="preserve">CANTERO S.A. </t>
  </si>
  <si>
    <t>https://www.contrataciones.gov.py/licitaciones/adjudicacion/1efdfcf3-e08d-6a98-b0dc-457dbb31ecae/resumen-adjudicacion.html</t>
  </si>
  <si>
    <t>LICITACIÓN PUBLICA NACIONAL N° 20/2024 "ADQUISICION DE CINTA CARRUSEL DEL ESPIGÓN SUR AISP</t>
  </si>
  <si>
    <t xml:space="preserve">MARESAGA S.R.L., </t>
  </si>
  <si>
    <t>https://www.contrataciones.gov.py/licitaciones/adjudicacion/1efa8029-9c62-6a7a-bd23-0d5c6c5b617f/resumen-adjudicacion.html</t>
  </si>
  <si>
    <t xml:space="preserve">MENOR CUANTÍA NACIONAL Nº 59/2024 “MANTENIMIENTO PREVENTIVO Y CORRECTIVO DE ASCENSORES OTIS” </t>
  </si>
  <si>
    <t>https://www.contrataciones.gov.py/licitaciones/adjudicacion/1eff0548-6d03-61c8-b793-75b20ade95a0/resumen-adjudicacion.html</t>
  </si>
  <si>
    <t xml:space="preserve">LICITACIÓN PUBLICA NACIONAL N° 28/2024 "ADQUISICIÓN DE EQUIPOS INFORMÁTICOS Y OTROS”. </t>
  </si>
  <si>
    <t>TIAXIOM S.A</t>
  </si>
  <si>
    <t>https://www.contrataciones.gov.py/licitaciones/adjudicacion/1efa82bc-22e1-69e0-90d1-37c010110a62/resumen-adjudicacion.html</t>
  </si>
  <si>
    <t>LICITACIÓN PUBLICA NACIONAL N° 28/2024 "ADQUISICIÓN DE EQUIPOS INFORMÁTICOS Y OTROS</t>
  </si>
  <si>
    <t>EMPRENDIMIENTOS DEL SUR S.A</t>
  </si>
  <si>
    <t>PARASOFT S.R.L.</t>
  </si>
  <si>
    <t>DTA SYSTEMS S.A. EMISORA DE CAPITAL ABIERTO</t>
  </si>
  <si>
    <t>CELEXX S.A.</t>
  </si>
  <si>
    <t xml:space="preserve">DARIO RENE OLMEDO BENITEZ </t>
  </si>
  <si>
    <t>LICITACIÓN PUBLICA NACIONAL N° 63/2024 " MANTENIMIENTO PREVENTIVO Y ADQUISICIÓN DE COMPONENTES DE LA RED DE ESTACIONES METEOROLÓGICAS"</t>
  </si>
  <si>
    <t>TECH ENTERPRISE S.A.</t>
  </si>
  <si>
    <t>https://www.contrataciones.gov.py/licitaciones/adjudicacion/1efa83e9-b9f3-61ca-91e2-fb75525c5b1a/resumen-adjudicacion.html</t>
  </si>
  <si>
    <t>EBERHARD LEWKOWITZ S.R.L.</t>
  </si>
  <si>
    <t>MENOR CUANTIIA NACIONAL N° 66/24 "MANTENIMINETO PREVENTIVO Y ADQUISICION DE SENSORES PARA ESTACIONES DE USO HIDRO-GEOLOGIAS"</t>
  </si>
  <si>
    <t>https://www.contrataciones.gov.py/licitaciones/adjudicacion/1efa1081-4672-674a-bb64-975b9a96bbc6/resumen-adjudicacion.html</t>
  </si>
  <si>
    <t>MENOR CUANTÍA NACIONAL N° 90/2024 “AUDITORIA EXTERNA IMPOSITIVA Y REVISIÓN ESPECIAL SOBRE PROCESOS Y REPORTES FINANCIEROS DE RENDICIONES Y RECAUDACIONES – PERIODO 01/01/2024 AL 31/12/2024"</t>
  </si>
  <si>
    <t xml:space="preserve">PCG AUDITORES CONSULTORES </t>
  </si>
  <si>
    <t>https://www.contrataciones.gov.py/licitaciones/adjudicacion/1efe2f12-eae2-6420-a38e-6f6f9d79e4d6/resumen-adjudicacion.html</t>
  </si>
  <si>
    <t xml:space="preserve">LICITACIÓN PUBLICA NACIONAL Nº 62/2024 “MANTENIMIENTO Y REPARACIÓN DE OFICINAS DE LA DMH” </t>
  </si>
  <si>
    <t xml:space="preserve">EM CONSTRUCCIONES DE ERICO DAVID MEAURIO ALONSO </t>
  </si>
  <si>
    <t>https://www.contrataciones.gov.py/licitaciones/adjudicacion/1efa82ea-d259-6764-9fa0-a5b17b88b0d0/resumen-adjudicacion.html</t>
  </si>
  <si>
    <t>LICITACIÓN PUBLICA NACIONAL N° 16/2024 “REMODELACIÓN Y CONSTRUCCIONES VARIAS DEL AISP</t>
  </si>
  <si>
    <t>MES INGENIERIA S,A,</t>
  </si>
  <si>
    <t>https://www.contrataciones.gov.py/licitaciones/adjudicacion/1efa80b2-4968-6020-8b65-5d0f7b30b5d1/resumen-adjudicacion.html</t>
  </si>
  <si>
    <t>LICITACIÓN PUBLICA NACIONAL N° 02/2025 “MANTENIMIENTO PREVENTIVO Y CORRECTIVO DE CARROS BOMBA OSHKOSH DEL AISP Y EL AIG "</t>
  </si>
  <si>
    <t>https://www.contrataciones.gov.py/licitaciones/adjudicacion/1eff2ad4-56a6-616c-8d9c-33d30f781c93/resumen-adjudicacion.html</t>
  </si>
  <si>
    <t>MENOR CUANTÍA NACIONAL N° 79/2024 “SERVICIO DE MANTENIMIENTO Y ACTUALIZACIÓN DE LA FO DE LA RED</t>
  </si>
  <si>
    <t xml:space="preserve">TES INGENIERIA DE DIEGO RODRIGUEZ </t>
  </si>
  <si>
    <t>https://www.contrataciones.gov.py/licitaciones/adjudicacion/1efa73d1-8832-60c8-99fd-8f121bad96ab/resumen-adjudicacion.html</t>
  </si>
  <si>
    <t>REGIMIENTO 8 S.A.</t>
  </si>
  <si>
    <t>MENOR CUANTÍA NACIONAL N° 108/2024 “CONTRATACIÓN DE SERVICIO DE AUDITORIA EXTERNA DEL PROCESO DE PAGO Y LLAMADOS LICITATORIOS"</t>
  </si>
  <si>
    <t>https://www.contrataciones.gov.py/licitaciones/adjudicacion/1eff51f0-f45a-69ce-8e59-17ba0e77d1ae/resumen-adjudicacion.html</t>
  </si>
  <si>
    <t>MENOR CUANTÍA NACIONAL N° 83/2024 “SERVICIO DE CONSULTORÍA DE ASISTENCIA TÉCNICA Y CAPACITACIÓN PARA EL MANTENIMIENTO Y MEJORA CONTINUA DEL SISTEMA DE CALIDAD ISO 9001:2015 DEL INAC "</t>
  </si>
  <si>
    <t xml:space="preserve">EXEC CONSULTORES </t>
  </si>
  <si>
    <t>https://www.contrataciones.gov.py/licitaciones/adjudicacion/1eff4665-fae4-6268-8c85-816117795596/resumen-adjudicacion.html</t>
  </si>
  <si>
    <t>BIENES DE CONSUMODE OFICINAS E INSUMOS</t>
  </si>
  <si>
    <t>OTRAS TRANSFERENCIAS CORRIENTES AL SECTOR PÚBLICO O PROVADO</t>
  </si>
  <si>
    <t>Abg. Maria Liz Viveros de Bazan</t>
  </si>
  <si>
    <t>Ing. Crista Maria Solis Cuevas</t>
  </si>
  <si>
    <t>Lic. Junnior David Paez Alarcon</t>
  </si>
  <si>
    <t>Jefa de Departamento de Seguridad de Informacion</t>
  </si>
  <si>
    <t>Lic. Alma Maria Luz Recalde de Caballero</t>
  </si>
  <si>
    <t>Lic. Mario David Pereira Gimenez</t>
  </si>
  <si>
    <t>1 Reconsideración  Respondida</t>
  </si>
  <si>
    <t>https://informacionpublica.paraguay.gov.py/#!/solicitud/list</t>
  </si>
  <si>
    <t>1 Reconsideración Respondidas</t>
  </si>
  <si>
    <t>2 No respondidos</t>
  </si>
  <si>
    <t>Línea Transversal del Plan Nacional de Desarrollo 2030 - PND 2030: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</si>
  <si>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3.4- Servicios o Productos Misionales (Depende de la Naturaleza de la Misión Insitucional, puede abarcar un Programa o Proyecto)</t>
  </si>
  <si>
    <t>Gestión Administrativa Institucional</t>
  </si>
  <si>
    <t>2.162  funcionarios</t>
  </si>
  <si>
    <t>https://www.dinac.gov.py/v3/index.php/transparencia-y-anticorrupcion-dinac/rendicion-de-cuentas-al-ciudadano</t>
  </si>
  <si>
    <t>Regulación de la Aviación Civil</t>
  </si>
  <si>
    <t>610 Certificados</t>
  </si>
  <si>
    <t>1203  Certificados de Seguridad Operacional</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</si>
  <si>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</si>
  <si>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321.873 Servicios</t>
  </si>
  <si>
    <t>1.286.648  usuarios</t>
  </si>
  <si>
    <t>a) Pasajeros dentro de entornos confortables, saludables y seguros; b) Operaciones aéreas eficientes y seguras</t>
  </si>
  <si>
    <t>442.997 Informes</t>
  </si>
  <si>
    <t>7  millones de habitantes</t>
  </si>
  <si>
    <t xml:space="preserve"> a) Población nacional mejor informada y protegida; b) Operaciones aéreas seguras.</t>
  </si>
  <si>
    <t>10 Cursos</t>
  </si>
  <si>
    <t xml:space="preserve">104 Cursos Programados </t>
  </si>
  <si>
    <t xml:space="preserve">a) Aprobación del Plan de Capacitaciones; b) Inicio de los cursos programados; c) Llamado para mantenimiento de infraestructura, equipos tecnicos y materiales didacticos para los curso programados y provision de los mismos a los alumnos y profesores </t>
  </si>
  <si>
    <t>32 Alumnos</t>
  </si>
  <si>
    <t>1.251 Alumnos Capacitados</t>
  </si>
  <si>
    <t>2 Cuotas</t>
  </si>
  <si>
    <t>En fecha: 19 y 20 de Setiembre del 2024, como segunda fase de implementación del componente en la DINAC, se realizó jornadas de inducción, acompañamiento y llenado en la Plataforma dirigido al Administrador, Gerentes y Jefes de Departamentos  que ocupan cargos en el Aeropuerto Internacional Guarani de Minga Guazu - Departamento de Alto Parana, quienes se registraron en el sistema mediante un usuario y contraseña, utilizando su correo electronico personal asignado a cada servidor público, tomando como indicador los cargos descriptos en la nómina de funcionarios según las áreas aprobadas en el organigrama institucional con una expectativa de participación de un rango promedio de 30 funcionarios. Las  preguntas relacionadas eran sobre Constitución Nacional, Ley N° 1626/2000, Manual de Rendición de Cuentas al Ciudadano, Norma 2015, Transparencia, Convenciones aprobadas y ratificadas por la República de Paraguay de Lucha contra la Corrupción, alcance de la SENAC, Código de Ética, Denuncias, Ley 1535/99, Conflicto de Intereses en la función Pública, Contrataciones públicas, ENIT, por citar algunos de temas de interes.</t>
  </si>
  <si>
    <r>
      <rPr>
        <b/>
        <sz val="12"/>
        <color theme="1"/>
        <rFont val="Calibri"/>
        <family val="2"/>
        <scheme val="minor"/>
      </rPr>
      <t>Observacion:</t>
    </r>
    <r>
      <rPr>
        <sz val="12"/>
        <color theme="1"/>
        <rFont val="Calibri"/>
        <family val="2"/>
        <scheme val="minor"/>
      </rPr>
      <t xml:space="preserve"> Ultima actividad realizada inherente al punto. A la espera de nuevos lineamientos de la Contraloria General de la Republica CGR, sobre el componente.</t>
    </r>
  </si>
  <si>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</si>
  <si>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</si>
  <si>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r>
      <t xml:space="preserve">PEI DINAC 2024-2028. Objetivo Estratégico N° 1. Mejorar el modelo de gestión institucional. Estrategia:  1.15.  Fortalecer el control de posibles hechos de corrupción que ingresen al Portal del Sistema de  Seguimientos de casos de CGR. Fortalecer los controles en áreas o lugares vulnerables de la DINAC, en donde podrían constituirse posibles hechos de corrupción.  </t>
    </r>
    <r>
      <rPr>
        <b/>
        <sz val="11"/>
        <color theme="1"/>
        <rFont val="Calibri"/>
        <family val="2"/>
        <scheme val="minor"/>
      </rPr>
      <t xml:space="preserve">CGR: </t>
    </r>
    <r>
      <rPr>
        <sz val="11"/>
        <color theme="1"/>
        <rFont val="Calibri"/>
        <family val="2"/>
        <scheme val="minor"/>
      </rPr>
      <t xml:space="preserve">El órgano rector y coordinador del régimen de integridad, transparencia y prevención de la corrupción es la Contraloría General de la Republica en adelante CGR, en el marco de sus funciones y atribuciones constitucionales y legales, de conformidad a lo dispuesto en la Ley Nº 7389/2024                       </t>
    </r>
  </si>
  <si>
    <t>Inspeccion, verificacion de funcionamiento y recuperacion de datos semanal de punto de control hidrologico de Arroyo Mburicao</t>
  </si>
  <si>
    <t>Comisiones de servicio, asesoramiento MADES, relevamiento, mantenimiento de estaciones hidrologicos y visualizacion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</si>
</sst>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64" formatCode="0.0"/>
  </numFmts>
  <fonts count="7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u/>
      <sz val="12"/>
      <color theme="10"/>
      <name val="Times New Roman"/>
      <family val="1"/>
    </font>
    <font>
      <sz val="11"/>
      <color theme="1"/>
      <name val="Calibri"/>
      <family val="2"/>
      <scheme val="minor"/>
    </font>
    <font>
      <b/>
      <sz val="12"/>
      <color theme="1"/>
      <name val="Calibri"/>
      <family val="2"/>
      <scheme val="minor"/>
    </font>
    <font>
      <sz val="12"/>
      <color theme="1"/>
      <name val="Calibri"/>
      <family val="2"/>
      <scheme val="minor"/>
    </font>
    <font>
      <b/>
      <sz val="12"/>
      <color theme="1"/>
      <name val="Calibri"/>
      <family val="2"/>
    </font>
    <font>
      <sz val="11"/>
      <color rgb="FF000000"/>
      <name val="Calibri"/>
      <family val="2"/>
    </font>
    <font>
      <u/>
      <sz val="11"/>
      <color rgb="FF0563C1"/>
      <name val="Calibri"/>
      <family val="2"/>
    </font>
    <font>
      <sz val="11"/>
      <name val="Calibri"/>
      <family val="2"/>
    </font>
    <font>
      <sz val="11"/>
      <color rgb="FF000000"/>
      <name val="Calibri"/>
      <family val="2"/>
      <scheme val="minor"/>
    </font>
    <font>
      <b/>
      <sz val="14"/>
      <name val="Garamond"/>
      <family val="1"/>
    </font>
    <font>
      <b/>
      <sz val="11"/>
      <name val="Garamond"/>
      <family val="1"/>
    </font>
    <font>
      <b/>
      <sz val="11"/>
      <color rgb="FF000000"/>
      <name val="Garamond"/>
      <family val="1"/>
    </font>
    <font>
      <u/>
      <sz val="11"/>
      <color rgb="FF0563C1"/>
      <name val="Calibri"/>
      <family val="2"/>
      <scheme val="minor"/>
    </font>
    <font>
      <b/>
      <sz val="12"/>
      <name val="Garamond"/>
      <family val="1"/>
    </font>
    <font>
      <b/>
      <sz val="18"/>
      <color theme="4" tint="-0.499984740745262"/>
      <name val="Calibri"/>
      <family val="2"/>
      <scheme val="minor"/>
    </font>
    <font>
      <b/>
      <sz val="11"/>
      <color rgb="FFFF0000"/>
      <name val="Calibri"/>
      <family val="2"/>
      <scheme val="minor"/>
    </font>
    <font>
      <sz val="11"/>
      <color theme="1"/>
      <name val="Arial"/>
      <family val="2"/>
    </font>
    <font>
      <sz val="12"/>
      <name val="Calibri"/>
      <family val="2"/>
      <scheme val="minor"/>
    </font>
    <font>
      <b/>
      <sz val="11"/>
      <color rgb="FF000000"/>
      <name val="Calibri"/>
      <family val="2"/>
      <scheme val="minor"/>
    </font>
  </fonts>
  <fills count="15">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39997558519241921"/>
        <bgColor rgb="FFFFF2CC"/>
      </patternFill>
    </fill>
    <fill>
      <patternFill patternType="solid">
        <fgColor theme="4" tint="0.79998168889431442"/>
        <bgColor indexed="64"/>
      </patternFill>
    </fill>
    <fill>
      <patternFill patternType="solid">
        <fgColor theme="7" tint="0.79998168889431442"/>
        <bgColor rgb="FF000000"/>
      </patternFill>
    </fill>
    <fill>
      <patternFill patternType="solid">
        <fgColor theme="5" tint="0.39997558519241921"/>
        <bgColor rgb="FF000000"/>
      </patternFill>
    </fill>
    <fill>
      <patternFill patternType="solid">
        <fgColor rgb="FFFFF2CC"/>
        <bgColor indexed="64"/>
      </patternFill>
    </fill>
    <fill>
      <patternFill patternType="solid">
        <fgColor theme="0" tint="-0.149998474074526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n">
        <color auto="1"/>
      </right>
      <top style="thin">
        <color rgb="FF000000"/>
      </top>
      <bottom/>
      <diagonal/>
    </border>
    <border>
      <left style="thin">
        <color rgb="FF000000"/>
      </left>
      <right style="thin">
        <color rgb="FF000000"/>
      </right>
      <top/>
      <bottom style="thin">
        <color auto="1"/>
      </bottom>
      <diagonal/>
    </border>
  </borders>
  <cellStyleXfs count="12">
    <xf numFmtId="0" fontId="0" fillId="0" borderId="0">
      <alignment vertical="center"/>
    </xf>
    <xf numFmtId="9" fontId="40" fillId="0" borderId="0" applyFont="0" applyFill="0" applyBorder="0" applyAlignment="0" applyProtection="0"/>
    <xf numFmtId="0" fontId="38" fillId="0" borderId="0">
      <alignment vertical="center"/>
    </xf>
    <xf numFmtId="0" fontId="54" fillId="0" borderId="0" applyNumberFormat="0" applyFill="0" applyBorder="0" applyAlignment="0" applyProtection="0">
      <alignment vertical="center"/>
    </xf>
    <xf numFmtId="41" fontId="37" fillId="0" borderId="0" applyFont="0" applyFill="0" applyBorder="0" applyAlignment="0" applyProtection="0"/>
    <xf numFmtId="41" fontId="58" fillId="0" borderId="0" applyFont="0" applyFill="0" applyBorder="0" applyAlignment="0" applyProtection="0"/>
    <xf numFmtId="9" fontId="25" fillId="0" borderId="0" applyFont="0" applyFill="0" applyBorder="0" applyAlignment="0" applyProtection="0"/>
    <xf numFmtId="0" fontId="25" fillId="0" borderId="0">
      <alignment vertical="center"/>
    </xf>
    <xf numFmtId="41" fontId="25" fillId="0" borderId="0" applyFont="0" applyFill="0" applyBorder="0" applyAlignment="0" applyProtection="0"/>
    <xf numFmtId="9" fontId="3" fillId="0" borderId="0" applyFont="0" applyFill="0" applyBorder="0" applyAlignment="0" applyProtection="0"/>
    <xf numFmtId="0" fontId="54" fillId="0" borderId="0" applyNumberFormat="0" applyFill="0" applyBorder="0" applyAlignment="0" applyProtection="0">
      <alignment vertical="center"/>
    </xf>
    <xf numFmtId="0" fontId="3" fillId="0" borderId="0">
      <alignment vertical="center"/>
    </xf>
  </cellStyleXfs>
  <cellXfs count="498">
    <xf numFmtId="0" fontId="0" fillId="0" borderId="0" xfId="0">
      <alignment vertical="center"/>
    </xf>
    <xf numFmtId="0" fontId="42" fillId="0" borderId="0" xfId="0" applyFont="1">
      <alignment vertical="center"/>
    </xf>
    <xf numFmtId="0" fontId="47" fillId="0" borderId="0" xfId="0" applyFont="1">
      <alignment vertical="center"/>
    </xf>
    <xf numFmtId="0" fontId="42" fillId="3" borderId="0" xfId="0" applyFont="1" applyFill="1">
      <alignment vertical="center"/>
    </xf>
    <xf numFmtId="0" fontId="46" fillId="2" borderId="1" xfId="0" applyFont="1" applyFill="1" applyBorder="1" applyAlignment="1" applyProtection="1">
      <alignment horizontal="center" vertical="center" wrapText="1"/>
      <protection locked="0"/>
    </xf>
    <xf numFmtId="0" fontId="42" fillId="0" borderId="0" xfId="0" applyFont="1" applyProtection="1">
      <alignment vertical="center"/>
      <protection locked="0"/>
    </xf>
    <xf numFmtId="0" fontId="38" fillId="8" borderId="1" xfId="0" applyFont="1" applyFill="1" applyBorder="1" applyAlignment="1">
      <alignment horizontal="center" vertical="top" wrapText="1"/>
    </xf>
    <xf numFmtId="0" fontId="55" fillId="8" borderId="1" xfId="0" applyFont="1" applyFill="1" applyBorder="1" applyAlignment="1">
      <alignment horizontal="center" vertical="center"/>
    </xf>
    <xf numFmtId="3" fontId="56" fillId="8" borderId="1" xfId="0" applyNumberFormat="1" applyFont="1" applyFill="1" applyBorder="1">
      <alignment vertical="center"/>
    </xf>
    <xf numFmtId="3" fontId="55" fillId="8" borderId="1" xfId="0" applyNumberFormat="1" applyFont="1" applyFill="1" applyBorder="1">
      <alignment vertical="center"/>
    </xf>
    <xf numFmtId="0" fontId="46" fillId="6" borderId="1" xfId="0" applyFont="1" applyFill="1" applyBorder="1" applyAlignment="1">
      <alignment horizontal="center" vertical="center"/>
    </xf>
    <xf numFmtId="0" fontId="47" fillId="2" borderId="1" xfId="0" applyFont="1" applyFill="1" applyBorder="1" applyAlignment="1">
      <alignment horizontal="center" vertical="center"/>
    </xf>
    <xf numFmtId="0" fontId="42" fillId="0" borderId="0" xfId="0" applyFont="1" applyAlignment="1">
      <alignment horizontal="center" vertical="center"/>
    </xf>
    <xf numFmtId="0" fontId="45" fillId="8" borderId="1" xfId="0" applyFont="1" applyFill="1" applyBorder="1" applyAlignment="1">
      <alignment horizontal="center" vertical="center"/>
    </xf>
    <xf numFmtId="0" fontId="46" fillId="4" borderId="1" xfId="0" applyFont="1" applyFill="1" applyBorder="1" applyAlignment="1">
      <alignment horizontal="center" vertical="top" wrapText="1"/>
    </xf>
    <xf numFmtId="0" fontId="50" fillId="2" borderId="1" xfId="0" applyFont="1" applyFill="1" applyBorder="1" applyAlignment="1">
      <alignment horizontal="center" vertical="center"/>
    </xf>
    <xf numFmtId="0" fontId="50" fillId="2" borderId="1" xfId="0" applyFont="1" applyFill="1" applyBorder="1" applyAlignment="1">
      <alignment horizontal="center" vertical="center" wrapText="1"/>
    </xf>
    <xf numFmtId="0" fontId="38" fillId="8" borderId="3" xfId="0" applyFont="1" applyFill="1" applyBorder="1" applyAlignment="1">
      <alignment horizontal="right" vertical="center" wrapText="1"/>
    </xf>
    <xf numFmtId="0" fontId="46" fillId="2" borderId="1" xfId="0" applyFont="1" applyFill="1" applyBorder="1" applyAlignment="1">
      <alignment horizontal="right" vertical="center" wrapText="1"/>
    </xf>
    <xf numFmtId="0" fontId="42" fillId="0" borderId="0" xfId="0" applyFont="1" applyAlignment="1">
      <alignment horizontal="right" vertical="center"/>
    </xf>
    <xf numFmtId="0" fontId="32" fillId="8" borderId="2" xfId="0" applyFont="1" applyFill="1" applyBorder="1" applyAlignment="1">
      <alignment horizontal="left" vertical="center" wrapText="1"/>
    </xf>
    <xf numFmtId="0" fontId="26" fillId="8" borderId="1" xfId="0" applyFont="1" applyFill="1" applyBorder="1" applyAlignment="1">
      <alignment horizontal="center" vertical="center" wrapText="1"/>
    </xf>
    <xf numFmtId="0" fontId="42" fillId="0" borderId="0" xfId="0" applyFont="1">
      <alignment vertical="center"/>
    </xf>
    <xf numFmtId="0" fontId="42" fillId="0" borderId="0" xfId="0" applyFont="1" applyProtection="1">
      <alignment vertical="center"/>
      <protection locked="0"/>
    </xf>
    <xf numFmtId="0" fontId="23" fillId="8" borderId="1" xfId="0" applyFont="1" applyFill="1" applyBorder="1" applyAlignment="1">
      <alignment horizontal="center" vertical="center" wrapText="1"/>
    </xf>
    <xf numFmtId="0" fontId="0" fillId="8" borderId="0" xfId="0" applyFont="1" applyFill="1" applyBorder="1" applyAlignment="1">
      <alignment horizontal="center" vertical="center" wrapText="1"/>
    </xf>
    <xf numFmtId="15" fontId="0" fillId="8" borderId="0" xfId="0" applyNumberFormat="1" applyFont="1" applyFill="1" applyBorder="1" applyAlignment="1">
      <alignment horizontal="center" vertical="center" wrapText="1"/>
    </xf>
    <xf numFmtId="0" fontId="54" fillId="8" borderId="0" xfId="3" applyFont="1" applyFill="1" applyBorder="1" applyAlignment="1">
      <alignment horizontal="center" vertical="center" wrapText="1"/>
    </xf>
    <xf numFmtId="0" fontId="34" fillId="8" borderId="3" xfId="0" applyFont="1" applyFill="1" applyBorder="1" applyAlignment="1" applyProtection="1">
      <alignment horizontal="center" vertical="center"/>
      <protection locked="0"/>
    </xf>
    <xf numFmtId="0" fontId="46" fillId="8" borderId="2" xfId="0" applyFont="1" applyFill="1" applyBorder="1" applyAlignment="1" applyProtection="1">
      <alignment horizontal="center" vertical="center"/>
      <protection locked="0"/>
    </xf>
    <xf numFmtId="0" fontId="46" fillId="8" borderId="3" xfId="0" applyFont="1" applyFill="1" applyBorder="1" applyAlignment="1" applyProtection="1">
      <alignment horizontal="center" vertical="center"/>
      <protection locked="0"/>
    </xf>
    <xf numFmtId="0" fontId="46" fillId="8" borderId="1" xfId="0" applyFont="1" applyFill="1" applyBorder="1" applyAlignment="1" applyProtection="1">
      <alignment horizontal="center" vertical="center" wrapText="1"/>
      <protection locked="0"/>
    </xf>
    <xf numFmtId="0" fontId="61" fillId="8" borderId="1" xfId="0" applyFont="1" applyFill="1" applyBorder="1" applyAlignment="1">
      <alignment horizontal="center" vertical="center"/>
    </xf>
    <xf numFmtId="14" fontId="33" fillId="8" borderId="4" xfId="0" applyNumberFormat="1" applyFont="1" applyFill="1" applyBorder="1" applyAlignment="1" applyProtection="1">
      <alignment horizontal="center" vertical="center" wrapText="1"/>
      <protection locked="0"/>
    </xf>
    <xf numFmtId="0" fontId="34" fillId="8" borderId="4" xfId="0" applyFont="1" applyFill="1" applyBorder="1" applyAlignment="1" applyProtection="1">
      <alignment horizontal="center" vertical="center"/>
      <protection locked="0"/>
    </xf>
    <xf numFmtId="15" fontId="19" fillId="8" borderId="1" xfId="0" applyNumberFormat="1" applyFont="1" applyFill="1" applyBorder="1" applyAlignment="1" applyProtection="1">
      <alignment horizontal="center" vertical="center" wrapText="1"/>
      <protection locked="0"/>
    </xf>
    <xf numFmtId="0" fontId="62" fillId="11" borderId="24" xfId="0" applyFont="1" applyFill="1" applyBorder="1" applyAlignment="1" applyProtection="1">
      <alignment horizontal="center" vertical="center" wrapText="1"/>
      <protection locked="0"/>
    </xf>
    <xf numFmtId="9" fontId="18" fillId="8" borderId="1" xfId="0" applyNumberFormat="1" applyFont="1" applyFill="1" applyBorder="1" applyAlignment="1">
      <alignment horizontal="center" vertical="center" wrapText="1"/>
    </xf>
    <xf numFmtId="9" fontId="16" fillId="8" borderId="1" xfId="1" applyFont="1" applyFill="1" applyBorder="1" applyAlignment="1">
      <alignment horizontal="center" vertical="center"/>
    </xf>
    <xf numFmtId="0" fontId="16" fillId="8" borderId="1" xfId="0" applyFont="1" applyFill="1" applyBorder="1" applyAlignment="1">
      <alignment horizontal="center" vertical="center"/>
    </xf>
    <xf numFmtId="0" fontId="24" fillId="8" borderId="4" xfId="0" applyFont="1" applyFill="1" applyBorder="1" applyAlignment="1">
      <alignment horizontal="center" vertical="center" wrapText="1"/>
    </xf>
    <xf numFmtId="0" fontId="25" fillId="8" borderId="4" xfId="0" applyFont="1" applyFill="1" applyBorder="1" applyAlignment="1">
      <alignment horizontal="center" vertical="center" wrapText="1"/>
    </xf>
    <xf numFmtId="0" fontId="35" fillId="8" borderId="0" xfId="0" applyFont="1" applyFill="1" applyBorder="1" applyAlignment="1">
      <alignment horizontal="center" vertical="center" wrapText="1"/>
    </xf>
    <xf numFmtId="0" fontId="42" fillId="8" borderId="0" xfId="0" applyFont="1" applyFill="1">
      <alignment vertical="center"/>
    </xf>
    <xf numFmtId="0" fontId="0" fillId="10" borderId="0" xfId="0" applyFill="1" applyAlignment="1">
      <alignment vertical="center" wrapText="1"/>
    </xf>
    <xf numFmtId="0" fontId="12" fillId="8" borderId="1" xfId="0" applyFont="1" applyFill="1" applyBorder="1" applyAlignment="1" applyProtection="1">
      <alignment horizontal="center" vertical="center" wrapText="1"/>
      <protection locked="0"/>
    </xf>
    <xf numFmtId="0" fontId="54" fillId="8" borderId="1" xfId="3" applyFill="1" applyBorder="1" applyAlignment="1">
      <alignment horizontal="center" vertical="center" wrapText="1"/>
    </xf>
    <xf numFmtId="14" fontId="11" fillId="8" borderId="1" xfId="0" applyNumberFormat="1" applyFont="1" applyFill="1" applyBorder="1" applyAlignment="1" applyProtection="1">
      <alignment horizontal="center" vertical="center" wrapText="1"/>
      <protection locked="0"/>
    </xf>
    <xf numFmtId="15" fontId="10" fillId="8" borderId="1"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0" fontId="10" fillId="8" borderId="9"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46" fillId="2" borderId="1" xfId="0" applyFont="1" applyFill="1" applyBorder="1" applyAlignment="1">
      <alignment horizontal="center" vertical="center"/>
    </xf>
    <xf numFmtId="0" fontId="18" fillId="8" borderId="1"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46" fillId="2" borderId="21" xfId="0" applyFont="1" applyFill="1" applyBorder="1" applyAlignment="1">
      <alignment horizontal="center" vertical="center"/>
    </xf>
    <xf numFmtId="0" fontId="46" fillId="2" borderId="22" xfId="0" applyFont="1" applyFill="1" applyBorder="1" applyAlignment="1">
      <alignment horizontal="center" vertical="center" wrapText="1"/>
    </xf>
    <xf numFmtId="0" fontId="65" fillId="11" borderId="24" xfId="0" applyFont="1" applyFill="1" applyBorder="1" applyAlignment="1" applyProtection="1">
      <alignment horizontal="center" vertical="center" wrapText="1"/>
      <protection locked="0"/>
    </xf>
    <xf numFmtId="9" fontId="8" fillId="8" borderId="1" xfId="0" applyNumberFormat="1" applyFont="1" applyFill="1" applyBorder="1" applyAlignment="1">
      <alignment horizontal="center" vertical="center" wrapText="1"/>
    </xf>
    <xf numFmtId="0" fontId="8" fillId="8" borderId="0" xfId="0" applyFont="1" applyFill="1" applyBorder="1" applyAlignment="1">
      <alignment horizontal="center" vertical="center" wrapText="1"/>
    </xf>
    <xf numFmtId="9" fontId="8" fillId="8" borderId="0" xfId="0" applyNumberFormat="1" applyFont="1" applyFill="1" applyBorder="1" applyAlignment="1">
      <alignment horizontal="center" vertical="center" wrapText="1"/>
    </xf>
    <xf numFmtId="0" fontId="8" fillId="8" borderId="1" xfId="0" applyFont="1" applyFill="1" applyBorder="1" applyAlignment="1" applyProtection="1">
      <alignment horizontal="center" vertical="center" wrapText="1"/>
      <protection locked="0"/>
    </xf>
    <xf numFmtId="0" fontId="35" fillId="8" borderId="5" xfId="0" applyFont="1" applyFill="1" applyBorder="1" applyAlignment="1">
      <alignment horizontal="center" vertical="center" wrapText="1"/>
    </xf>
    <xf numFmtId="0" fontId="35" fillId="8" borderId="7" xfId="0" applyFont="1" applyFill="1" applyBorder="1" applyAlignment="1">
      <alignment horizontal="center" vertical="center" wrapText="1"/>
    </xf>
    <xf numFmtId="0" fontId="35" fillId="8" borderId="6" xfId="0" applyFont="1" applyFill="1" applyBorder="1" applyAlignment="1">
      <alignment horizontal="center" vertical="center" wrapText="1"/>
    </xf>
    <xf numFmtId="0" fontId="54" fillId="8" borderId="1" xfId="3"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42" fillId="8" borderId="14" xfId="0" applyFont="1" applyFill="1" applyBorder="1">
      <alignment vertical="center"/>
    </xf>
    <xf numFmtId="0" fontId="42" fillId="8" borderId="11" xfId="0" applyFont="1" applyFill="1" applyBorder="1">
      <alignment vertical="center"/>
    </xf>
    <xf numFmtId="0" fontId="8" fillId="8" borderId="12" xfId="0" applyFont="1" applyFill="1" applyBorder="1" applyAlignment="1">
      <alignment horizontal="center" vertical="center" wrapText="1"/>
    </xf>
    <xf numFmtId="9" fontId="8" fillId="8" borderId="12" xfId="0" applyNumberFormat="1" applyFont="1" applyFill="1" applyBorder="1" applyAlignment="1">
      <alignment horizontal="center" vertical="center" wrapText="1"/>
    </xf>
    <xf numFmtId="0" fontId="8" fillId="8" borderId="13"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42" fillId="14" borderId="25" xfId="0" applyFont="1" applyFill="1" applyBorder="1" applyAlignment="1">
      <alignment horizontal="center" vertical="center"/>
    </xf>
    <xf numFmtId="0" fontId="42" fillId="14" borderId="26" xfId="0" applyFont="1" applyFill="1" applyBorder="1" applyAlignment="1">
      <alignment horizontal="center" vertical="center"/>
    </xf>
    <xf numFmtId="0" fontId="42" fillId="14" borderId="27" xfId="0" applyFont="1" applyFill="1" applyBorder="1" applyAlignment="1">
      <alignment horizontal="center" vertical="center"/>
    </xf>
    <xf numFmtId="0" fontId="42" fillId="14" borderId="16" xfId="0" applyFont="1" applyFill="1" applyBorder="1" applyAlignment="1">
      <alignment horizontal="center" vertical="center"/>
    </xf>
    <xf numFmtId="0" fontId="42" fillId="14" borderId="0" xfId="0" applyFont="1" applyFill="1" applyBorder="1" applyAlignment="1">
      <alignment horizontal="center" vertical="center"/>
    </xf>
    <xf numFmtId="0" fontId="42" fillId="14" borderId="17" xfId="0" applyFont="1" applyFill="1" applyBorder="1" applyAlignment="1">
      <alignment horizontal="center" vertical="center"/>
    </xf>
    <xf numFmtId="0" fontId="42" fillId="14" borderId="18" xfId="0" applyFont="1" applyFill="1" applyBorder="1" applyAlignment="1">
      <alignment horizontal="center" vertical="center"/>
    </xf>
    <xf numFmtId="0" fontId="42" fillId="14" borderId="19" xfId="0" applyFont="1" applyFill="1" applyBorder="1" applyAlignment="1">
      <alignment horizontal="center" vertical="center"/>
    </xf>
    <xf numFmtId="0" fontId="42" fillId="14" borderId="20" xfId="0" applyFont="1" applyFill="1" applyBorder="1" applyAlignment="1">
      <alignment horizontal="center" vertical="center"/>
    </xf>
    <xf numFmtId="0" fontId="6" fillId="8" borderId="1" xfId="0" applyFont="1" applyFill="1" applyBorder="1" applyAlignment="1">
      <alignment horizontal="center" vertical="center" wrapText="1"/>
    </xf>
    <xf numFmtId="41" fontId="55" fillId="8" borderId="1" xfId="5" applyFont="1" applyFill="1" applyBorder="1" applyAlignment="1">
      <alignment horizontal="center" vertical="center"/>
    </xf>
    <xf numFmtId="14" fontId="55" fillId="8" borderId="1" xfId="0" applyNumberFormat="1" applyFont="1" applyFill="1" applyBorder="1" applyAlignment="1">
      <alignment horizontal="center" vertical="center" wrapText="1"/>
    </xf>
    <xf numFmtId="0" fontId="55" fillId="8" borderId="1" xfId="0" applyNumberFormat="1" applyFont="1" applyFill="1" applyBorder="1" applyAlignment="1">
      <alignment horizontal="center" vertical="center" wrapText="1"/>
    </xf>
    <xf numFmtId="0" fontId="55" fillId="8" borderId="1" xfId="0" applyFont="1" applyFill="1" applyBorder="1" applyAlignment="1">
      <alignment horizontal="center" vertical="center" wrapText="1"/>
    </xf>
    <xf numFmtId="15" fontId="55" fillId="8" borderId="1" xfId="0" applyNumberFormat="1" applyFont="1" applyFill="1" applyBorder="1" applyAlignment="1">
      <alignment horizontal="center" vertical="center"/>
    </xf>
    <xf numFmtId="41" fontId="55" fillId="8" borderId="2" xfId="5" applyFont="1" applyFill="1" applyBorder="1" applyAlignment="1">
      <alignment horizontal="center" vertical="center"/>
    </xf>
    <xf numFmtId="14" fontId="55" fillId="8" borderId="4" xfId="0" applyNumberFormat="1" applyFont="1" applyFill="1" applyBorder="1" applyAlignment="1">
      <alignment horizontal="center" vertical="center" wrapText="1"/>
    </xf>
    <xf numFmtId="15" fontId="55" fillId="8" borderId="4" xfId="0" applyNumberFormat="1" applyFont="1" applyFill="1" applyBorder="1" applyAlignment="1">
      <alignment horizontal="center" vertical="center"/>
    </xf>
    <xf numFmtId="41" fontId="55" fillId="8" borderId="4" xfId="5" applyFont="1" applyFill="1" applyBorder="1" applyAlignment="1">
      <alignment horizontal="center" vertical="center" wrapText="1"/>
    </xf>
    <xf numFmtId="0" fontId="55" fillId="8" borderId="4" xfId="0" applyFont="1" applyFill="1" applyBorder="1" applyAlignment="1">
      <alignment horizontal="center" vertical="center" wrapText="1"/>
    </xf>
    <xf numFmtId="0" fontId="55" fillId="8" borderId="4" xfId="0" applyFont="1" applyFill="1" applyBorder="1" applyAlignment="1">
      <alignment horizontal="center" vertical="center"/>
    </xf>
    <xf numFmtId="0" fontId="55" fillId="8" borderId="3" xfId="0" applyFont="1" applyFill="1" applyBorder="1" applyAlignment="1">
      <alignment horizontal="center" vertical="center" wrapText="1"/>
    </xf>
    <xf numFmtId="0" fontId="55" fillId="8" borderId="2" xfId="0" applyFont="1" applyFill="1" applyBorder="1" applyAlignment="1">
      <alignment horizontal="center" vertical="center"/>
    </xf>
    <xf numFmtId="0" fontId="50" fillId="2" borderId="9" xfId="0" applyFont="1" applyFill="1" applyBorder="1" applyAlignment="1">
      <alignment horizontal="center" vertical="center" wrapText="1"/>
    </xf>
    <xf numFmtId="0" fontId="5" fillId="8" borderId="2" xfId="0" applyFont="1" applyFill="1" applyBorder="1" applyAlignment="1">
      <alignment horizontal="center" vertical="center"/>
    </xf>
    <xf numFmtId="0" fontId="5" fillId="8" borderId="4" xfId="0" applyFont="1" applyFill="1" applyBorder="1" applyAlignment="1">
      <alignment horizontal="center" vertical="center"/>
    </xf>
    <xf numFmtId="0" fontId="53" fillId="8" borderId="4" xfId="0" applyFont="1" applyFill="1" applyBorder="1" applyAlignment="1">
      <alignment horizontal="center" vertical="center"/>
    </xf>
    <xf numFmtId="0" fontId="53" fillId="8" borderId="3" xfId="0" applyNumberFormat="1" applyFont="1" applyFill="1" applyBorder="1" applyAlignment="1">
      <alignment horizontal="center" vertical="center"/>
    </xf>
    <xf numFmtId="0" fontId="8" fillId="8" borderId="1" xfId="0" applyFont="1" applyFill="1" applyBorder="1" applyAlignment="1">
      <alignment horizontal="center" vertical="center" wrapText="1"/>
    </xf>
    <xf numFmtId="0" fontId="62" fillId="11" borderId="2" xfId="0" applyFont="1" applyFill="1" applyBorder="1" applyAlignment="1" applyProtection="1">
      <alignment horizontal="center" vertical="center" wrapText="1"/>
      <protection locked="0"/>
    </xf>
    <xf numFmtId="0" fontId="65" fillId="11" borderId="2" xfId="0" applyFont="1" applyFill="1" applyBorder="1" applyAlignment="1" applyProtection="1">
      <alignment horizontal="center" vertical="center" wrapText="1"/>
      <protection locked="0"/>
    </xf>
    <xf numFmtId="0" fontId="38" fillId="8" borderId="3"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34" fillId="8" borderId="2" xfId="0" applyFont="1" applyFill="1" applyBorder="1" applyAlignment="1" applyProtection="1">
      <alignment horizontal="center" vertical="center" wrapText="1"/>
      <protection locked="0"/>
    </xf>
    <xf numFmtId="0" fontId="34" fillId="8" borderId="4" xfId="0" applyFont="1" applyFill="1" applyBorder="1" applyAlignment="1" applyProtection="1">
      <alignment horizontal="center" vertical="center" wrapText="1"/>
      <protection locked="0"/>
    </xf>
    <xf numFmtId="0" fontId="24" fillId="8" borderId="3" xfId="0" applyFont="1" applyFill="1" applyBorder="1" applyAlignment="1">
      <alignment horizontal="center" vertical="center" wrapText="1"/>
    </xf>
    <xf numFmtId="0" fontId="54" fillId="8" borderId="13" xfId="3" applyFont="1" applyFill="1" applyBorder="1" applyAlignment="1">
      <alignment horizontal="center" vertical="center" wrapText="1"/>
    </xf>
    <xf numFmtId="0" fontId="44" fillId="8" borderId="2" xfId="0" applyFont="1" applyFill="1" applyBorder="1" applyAlignment="1">
      <alignment horizontal="center" vertical="center"/>
    </xf>
    <xf numFmtId="0" fontId="3" fillId="8" borderId="29" xfId="0" applyFont="1" applyFill="1" applyBorder="1" applyAlignment="1">
      <alignment horizontal="center" vertical="center" wrapText="1"/>
    </xf>
    <xf numFmtId="0" fontId="3" fillId="8" borderId="30" xfId="0" applyFont="1" applyFill="1" applyBorder="1" applyAlignment="1">
      <alignment horizontal="center" vertical="center" wrapText="1"/>
    </xf>
    <xf numFmtId="9" fontId="3" fillId="8" borderId="29" xfId="0" applyNumberFormat="1" applyFont="1" applyFill="1" applyBorder="1" applyAlignment="1">
      <alignment horizontal="center" vertical="center"/>
    </xf>
    <xf numFmtId="9" fontId="3" fillId="8" borderId="1" xfId="1" applyFont="1" applyFill="1" applyBorder="1" applyAlignment="1">
      <alignment horizontal="center" vertical="center"/>
    </xf>
    <xf numFmtId="0" fontId="3" fillId="8" borderId="31" xfId="0" applyFont="1" applyFill="1" applyBorder="1" applyAlignment="1">
      <alignment horizontal="center" vertical="center" wrapText="1"/>
    </xf>
    <xf numFmtId="0" fontId="52" fillId="8" borderId="28" xfId="0" applyFont="1" applyFill="1" applyBorder="1" applyAlignment="1">
      <alignment horizontal="center" vertical="center"/>
    </xf>
    <xf numFmtId="0" fontId="3" fillId="8" borderId="1" xfId="0" applyFont="1" applyFill="1" applyBorder="1" applyAlignment="1">
      <alignment horizontal="center" vertical="center" wrapText="1"/>
    </xf>
    <xf numFmtId="9" fontId="73" fillId="8" borderId="1" xfId="1" applyFont="1" applyFill="1" applyBorder="1" applyAlignment="1">
      <alignment horizontal="center" vertical="center"/>
    </xf>
    <xf numFmtId="0" fontId="3" fillId="8" borderId="8" xfId="0" applyFont="1" applyFill="1" applyBorder="1" applyAlignment="1">
      <alignment horizontal="center" vertical="center" wrapText="1"/>
    </xf>
    <xf numFmtId="0" fontId="3" fillId="8" borderId="1" xfId="0" applyFont="1" applyFill="1" applyBorder="1" applyAlignment="1">
      <alignment horizontal="center" vertical="center"/>
    </xf>
    <xf numFmtId="9" fontId="3" fillId="8" borderId="1" xfId="0" applyNumberFormat="1" applyFont="1" applyFill="1" applyBorder="1" applyAlignment="1">
      <alignment horizontal="center" vertical="center"/>
    </xf>
    <xf numFmtId="0" fontId="3" fillId="8" borderId="2" xfId="0" applyFont="1" applyFill="1" applyBorder="1" applyAlignment="1">
      <alignment horizontal="center" vertical="center" wrapText="1"/>
    </xf>
    <xf numFmtId="0" fontId="60" fillId="8" borderId="1" xfId="0" applyFont="1" applyFill="1" applyBorder="1" applyAlignment="1">
      <alignment horizontal="center" vertical="center" wrapText="1"/>
    </xf>
    <xf numFmtId="0" fontId="60" fillId="8" borderId="1" xfId="0" applyFont="1" applyFill="1" applyBorder="1" applyAlignment="1">
      <alignment horizontal="center" vertical="center"/>
    </xf>
    <xf numFmtId="9" fontId="60" fillId="8" borderId="1" xfId="0" applyNumberFormat="1" applyFont="1" applyFill="1" applyBorder="1" applyAlignment="1">
      <alignment horizontal="center" vertical="center"/>
    </xf>
    <xf numFmtId="0" fontId="74" fillId="8" borderId="1" xfId="0" applyFont="1" applyFill="1" applyBorder="1" applyAlignment="1">
      <alignment horizontal="center" vertical="center" wrapText="1"/>
    </xf>
    <xf numFmtId="0" fontId="54" fillId="8" borderId="1" xfId="0" applyFont="1" applyFill="1" applyBorder="1" applyAlignment="1">
      <alignment horizontal="center" vertical="center" wrapText="1"/>
    </xf>
    <xf numFmtId="0" fontId="60" fillId="13" borderId="1" xfId="2" applyFont="1" applyFill="1" applyBorder="1" applyAlignment="1">
      <alignment horizontal="center" vertical="center" wrapText="1"/>
    </xf>
    <xf numFmtId="9" fontId="60" fillId="13" borderId="1" xfId="2" applyNumberFormat="1" applyFont="1" applyFill="1" applyBorder="1" applyAlignment="1">
      <alignment horizontal="center" vertical="center" wrapText="1"/>
    </xf>
    <xf numFmtId="0" fontId="54" fillId="13" borderId="1" xfId="0" applyFont="1" applyFill="1" applyBorder="1" applyAlignment="1">
      <alignment horizontal="center" vertical="center" wrapText="1"/>
    </xf>
    <xf numFmtId="9" fontId="3" fillId="8" borderId="1" xfId="9" applyFont="1" applyFill="1" applyBorder="1" applyAlignment="1">
      <alignment horizontal="center" vertical="center"/>
    </xf>
    <xf numFmtId="0" fontId="54" fillId="8" borderId="1" xfId="10" applyFont="1" applyFill="1" applyBorder="1" applyAlignment="1">
      <alignment horizontal="center" vertical="center" wrapText="1"/>
    </xf>
    <xf numFmtId="0" fontId="60" fillId="8" borderId="1" xfId="11" applyFont="1" applyFill="1" applyBorder="1" applyAlignment="1">
      <alignment horizontal="center" vertical="center" wrapText="1"/>
    </xf>
    <xf numFmtId="9" fontId="60" fillId="8" borderId="1" xfId="11" applyNumberFormat="1" applyFont="1" applyFill="1" applyBorder="1" applyAlignment="1">
      <alignment horizontal="center" vertical="center"/>
    </xf>
    <xf numFmtId="0" fontId="3" fillId="8" borderId="1" xfId="11" applyFont="1" applyFill="1" applyBorder="1" applyAlignment="1">
      <alignment horizontal="center" vertical="center" wrapText="1"/>
    </xf>
    <xf numFmtId="0" fontId="60" fillId="8" borderId="1" xfId="11" applyFont="1" applyFill="1" applyBorder="1" applyAlignment="1">
      <alignment horizontal="center" vertical="center"/>
    </xf>
    <xf numFmtId="0" fontId="60" fillId="13" borderId="1" xfId="11" applyFont="1" applyFill="1" applyBorder="1" applyAlignment="1">
      <alignment horizontal="center" vertical="center" wrapText="1"/>
    </xf>
    <xf numFmtId="9" fontId="60" fillId="13" borderId="1" xfId="11" applyNumberFormat="1" applyFont="1" applyFill="1" applyBorder="1" applyAlignment="1">
      <alignment horizontal="center" vertical="center" wrapText="1"/>
    </xf>
    <xf numFmtId="0" fontId="0" fillId="10" borderId="0" xfId="0" applyFill="1" applyAlignment="1">
      <alignment horizontal="center" vertical="center" wrapText="1"/>
    </xf>
    <xf numFmtId="0" fontId="38" fillId="8" borderId="3" xfId="0" applyFont="1" applyFill="1" applyBorder="1" applyAlignment="1">
      <alignment horizontal="center" vertical="center" wrapText="1"/>
    </xf>
    <xf numFmtId="0" fontId="54" fillId="8" borderId="29" xfId="3" applyFont="1" applyFill="1" applyBorder="1" applyAlignment="1">
      <alignment horizontal="center" vertical="center" wrapText="1"/>
    </xf>
    <xf numFmtId="0" fontId="54" fillId="8" borderId="29" xfId="0" applyFont="1" applyFill="1" applyBorder="1" applyAlignment="1">
      <alignment horizontal="center" vertical="center" wrapText="1"/>
    </xf>
    <xf numFmtId="9" fontId="73" fillId="8" borderId="1" xfId="9" applyFont="1" applyFill="1" applyBorder="1" applyAlignment="1">
      <alignment horizontal="center" vertical="center"/>
    </xf>
    <xf numFmtId="0" fontId="61" fillId="8" borderId="1" xfId="0" applyFont="1" applyFill="1" applyBorder="1">
      <alignment vertical="center"/>
    </xf>
    <xf numFmtId="0" fontId="61" fillId="8" borderId="1" xfId="0" applyNumberFormat="1" applyFont="1" applyFill="1" applyBorder="1" applyAlignment="1">
      <alignment horizontal="center" vertical="center" wrapText="1"/>
    </xf>
    <xf numFmtId="0" fontId="16" fillId="8" borderId="1" xfId="0" applyFont="1" applyFill="1" applyBorder="1" applyAlignment="1">
      <alignment horizontal="left" vertical="center" wrapText="1"/>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54" fillId="8" borderId="9" xfId="3" applyFont="1" applyFill="1" applyBorder="1" applyAlignment="1">
      <alignment horizontal="center" vertical="center" wrapText="1"/>
    </xf>
    <xf numFmtId="9" fontId="2" fillId="8" borderId="1" xfId="1" applyFont="1" applyFill="1" applyBorder="1" applyAlignment="1">
      <alignment horizontal="center" vertical="center" wrapText="1"/>
    </xf>
    <xf numFmtId="164" fontId="2" fillId="8" borderId="1" xfId="1" applyNumberFormat="1" applyFont="1" applyFill="1" applyBorder="1" applyAlignment="1">
      <alignment horizontal="center" vertical="center" wrapText="1"/>
    </xf>
    <xf numFmtId="0" fontId="52" fillId="8" borderId="1" xfId="0" applyFont="1" applyFill="1" applyBorder="1" applyAlignment="1">
      <alignment horizontal="center" vertical="center" wrapText="1"/>
    </xf>
    <xf numFmtId="164" fontId="52" fillId="8" borderId="1" xfId="1" applyNumberFormat="1" applyFont="1" applyFill="1" applyBorder="1" applyAlignment="1">
      <alignment horizontal="center" vertical="center" wrapText="1"/>
    </xf>
    <xf numFmtId="164" fontId="2" fillId="8" borderId="29" xfId="0" applyNumberFormat="1"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4"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35" fillId="8" borderId="15" xfId="0" applyFont="1" applyFill="1" applyBorder="1" applyAlignment="1">
      <alignment horizontal="center" vertical="center" wrapText="1"/>
    </xf>
    <xf numFmtId="0" fontId="53" fillId="8" borderId="14" xfId="0" applyFont="1" applyFill="1" applyBorder="1">
      <alignment vertical="center"/>
    </xf>
    <xf numFmtId="0" fontId="9" fillId="8" borderId="14" xfId="0" applyFont="1" applyFill="1" applyBorder="1">
      <alignment vertical="center"/>
    </xf>
    <xf numFmtId="0" fontId="9" fillId="8" borderId="11" xfId="0" applyFont="1" applyFill="1" applyBorder="1">
      <alignment vertical="center"/>
    </xf>
    <xf numFmtId="0" fontId="35" fillId="8" borderId="12" xfId="0" applyFont="1" applyFill="1" applyBorder="1" applyAlignment="1">
      <alignment horizontal="center" vertical="center" wrapText="1"/>
    </xf>
    <xf numFmtId="0" fontId="35" fillId="8" borderId="13" xfId="0" applyFont="1" applyFill="1" applyBorder="1" applyAlignment="1">
      <alignment horizontal="center" vertical="center" wrapText="1"/>
    </xf>
    <xf numFmtId="0" fontId="46" fillId="8" borderId="4" xfId="0" applyFont="1" applyFill="1" applyBorder="1" applyAlignment="1">
      <alignment horizontal="center" vertical="center"/>
    </xf>
    <xf numFmtId="0" fontId="46" fillId="8" borderId="4" xfId="0" applyFont="1" applyFill="1" applyBorder="1" applyAlignment="1">
      <alignment horizontal="right" vertical="center"/>
    </xf>
    <xf numFmtId="0" fontId="42" fillId="8" borderId="3" xfId="0" applyFont="1" applyFill="1" applyBorder="1" applyAlignment="1">
      <alignment horizontal="center" vertical="center"/>
    </xf>
    <xf numFmtId="0" fontId="44" fillId="3" borderId="11" xfId="0" applyFont="1" applyFill="1" applyBorder="1" applyAlignment="1">
      <alignment horizontal="center" vertical="center"/>
    </xf>
    <xf numFmtId="0" fontId="46" fillId="3" borderId="12" xfId="0" applyFont="1" applyFill="1" applyBorder="1" applyAlignment="1">
      <alignment horizontal="center" vertical="center"/>
    </xf>
    <xf numFmtId="0" fontId="46" fillId="3" borderId="12" xfId="0" applyFont="1" applyFill="1" applyBorder="1" applyAlignment="1">
      <alignment horizontal="right" vertical="center"/>
    </xf>
    <xf numFmtId="0" fontId="46" fillId="3" borderId="13" xfId="0" applyFont="1" applyFill="1" applyBorder="1" applyAlignment="1">
      <alignment horizontal="center" vertical="center"/>
    </xf>
    <xf numFmtId="0" fontId="8" fillId="8" borderId="5" xfId="0" applyFont="1" applyFill="1" applyBorder="1" applyAlignment="1">
      <alignment horizontal="center" vertical="center" wrapText="1"/>
    </xf>
    <xf numFmtId="0" fontId="8" fillId="8" borderId="7" xfId="0" applyFont="1" applyFill="1" applyBorder="1" applyAlignment="1">
      <alignment horizontal="center" vertical="center" wrapText="1"/>
    </xf>
    <xf numFmtId="9" fontId="8" fillId="8" borderId="7" xfId="0" applyNumberFormat="1"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11" xfId="0" applyFont="1" applyFill="1" applyBorder="1" applyAlignment="1">
      <alignment horizontal="center" vertical="center" wrapText="1"/>
    </xf>
    <xf numFmtId="3" fontId="56" fillId="8" borderId="9" xfId="0" applyNumberFormat="1" applyFont="1" applyFill="1" applyBorder="1">
      <alignment vertical="center"/>
    </xf>
    <xf numFmtId="0" fontId="46" fillId="8" borderId="3" xfId="0" applyFont="1" applyFill="1" applyBorder="1" applyAlignment="1">
      <alignment horizontal="center" vertical="center"/>
    </xf>
    <xf numFmtId="0" fontId="0" fillId="8" borderId="14" xfId="0" applyFont="1" applyFill="1" applyBorder="1" applyAlignment="1">
      <alignment horizontal="center" vertical="center" wrapText="1"/>
    </xf>
    <xf numFmtId="0" fontId="54" fillId="8" borderId="15" xfId="3" applyFont="1" applyFill="1" applyBorder="1" applyAlignment="1">
      <alignment horizontal="center" vertical="center" wrapText="1"/>
    </xf>
    <xf numFmtId="0" fontId="0" fillId="8" borderId="11" xfId="0" applyFont="1" applyFill="1" applyBorder="1" applyAlignment="1">
      <alignment horizontal="center" vertical="center" wrapText="1"/>
    </xf>
    <xf numFmtId="15" fontId="0" fillId="8" borderId="12" xfId="0" applyNumberFormat="1" applyFont="1" applyFill="1" applyBorder="1" applyAlignment="1">
      <alignment horizontal="center" vertical="center" wrapText="1"/>
    </xf>
    <xf numFmtId="0" fontId="0" fillId="8" borderId="12" xfId="0" applyFont="1" applyFill="1" applyBorder="1" applyAlignment="1">
      <alignment horizontal="center" vertical="center" wrapText="1"/>
    </xf>
    <xf numFmtId="0" fontId="54" fillId="8" borderId="12" xfId="3" applyFont="1" applyFill="1" applyBorder="1" applyAlignment="1">
      <alignment horizontal="center" vertical="center" wrapText="1"/>
    </xf>
    <xf numFmtId="0" fontId="65" fillId="8" borderId="2" xfId="0" applyFont="1" applyFill="1" applyBorder="1" applyAlignment="1">
      <alignment horizontal="left" vertical="center" wrapText="1"/>
    </xf>
    <xf numFmtId="0" fontId="65" fillId="8" borderId="4" xfId="0" applyFont="1" applyFill="1" applyBorder="1" applyAlignment="1">
      <alignment horizontal="left" vertical="center" wrapText="1"/>
    </xf>
    <xf numFmtId="0" fontId="65" fillId="8" borderId="3" xfId="0" applyFont="1" applyFill="1" applyBorder="1" applyAlignment="1">
      <alignment horizontal="left" vertical="center" wrapText="1"/>
    </xf>
    <xf numFmtId="0" fontId="3" fillId="8" borderId="30"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1" xfId="0" applyFont="1" applyFill="1" applyBorder="1" applyAlignment="1">
      <alignment horizontal="center" vertical="center"/>
    </xf>
    <xf numFmtId="0" fontId="52" fillId="8" borderId="7"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2" xfId="0"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wrapText="1"/>
      <protection locked="0"/>
    </xf>
    <xf numFmtId="0" fontId="8" fillId="8" borderId="3" xfId="0" applyFont="1" applyFill="1" applyBorder="1" applyAlignment="1" applyProtection="1">
      <alignment horizontal="center" vertical="center" wrapText="1"/>
      <protection locked="0"/>
    </xf>
    <xf numFmtId="0" fontId="62" fillId="11" borderId="2" xfId="0" applyFont="1" applyFill="1" applyBorder="1" applyAlignment="1" applyProtection="1">
      <alignment horizontal="center" vertical="center" wrapText="1"/>
      <protection locked="0"/>
    </xf>
    <xf numFmtId="0" fontId="62" fillId="11" borderId="3" xfId="0" applyFont="1" applyFill="1" applyBorder="1" applyAlignment="1" applyProtection="1">
      <alignment horizontal="center" vertical="center" wrapText="1"/>
      <protection locked="0"/>
    </xf>
    <xf numFmtId="0" fontId="70" fillId="12" borderId="24" xfId="0" applyFont="1" applyFill="1" applyBorder="1" applyAlignment="1" applyProtection="1">
      <alignment horizontal="center" vertical="center"/>
      <protection locked="0"/>
    </xf>
    <xf numFmtId="0" fontId="70" fillId="12" borderId="4" xfId="0" applyFont="1" applyFill="1" applyBorder="1" applyAlignment="1" applyProtection="1">
      <alignment horizontal="center" vertical="center"/>
      <protection locked="0"/>
    </xf>
    <xf numFmtId="0" fontId="70" fillId="12" borderId="23" xfId="0" applyFont="1" applyFill="1" applyBorder="1" applyAlignment="1" applyProtection="1">
      <alignment horizontal="center" vertical="center"/>
      <protection locked="0"/>
    </xf>
    <xf numFmtId="0" fontId="65" fillId="11" borderId="2" xfId="0" applyFont="1" applyFill="1" applyBorder="1" applyAlignment="1" applyProtection="1">
      <alignment horizontal="center" vertical="center" wrapText="1"/>
      <protection locked="0"/>
    </xf>
    <xf numFmtId="0" fontId="65" fillId="11" borderId="3" xfId="0" applyFont="1" applyFill="1" applyBorder="1" applyAlignment="1" applyProtection="1">
      <alignment horizontal="center" vertical="center" wrapText="1"/>
      <protection locked="0"/>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48" fillId="6" borderId="2" xfId="0" applyFont="1" applyFill="1" applyBorder="1" applyAlignment="1">
      <alignment horizontal="center" vertical="center"/>
    </xf>
    <xf numFmtId="0" fontId="48" fillId="6" borderId="4" xfId="0" applyFont="1" applyFill="1" applyBorder="1" applyAlignment="1">
      <alignment horizontal="center" vertical="center"/>
    </xf>
    <xf numFmtId="0" fontId="48" fillId="6" borderId="3" xfId="0" applyFont="1" applyFill="1" applyBorder="1" applyAlignment="1">
      <alignment horizontal="center" vertical="center"/>
    </xf>
    <xf numFmtId="9" fontId="14" fillId="8" borderId="2" xfId="0" applyNumberFormat="1" applyFont="1" applyFill="1" applyBorder="1" applyAlignment="1">
      <alignment horizontal="center" vertical="center" wrapText="1"/>
    </xf>
    <xf numFmtId="9" fontId="14" fillId="8" borderId="4" xfId="0" applyNumberFormat="1" applyFont="1" applyFill="1" applyBorder="1" applyAlignment="1">
      <alignment horizontal="center" vertical="center" wrapText="1"/>
    </xf>
    <xf numFmtId="9" fontId="14" fillId="8" borderId="3" xfId="0" applyNumberFormat="1" applyFont="1" applyFill="1" applyBorder="1" applyAlignment="1">
      <alignment horizontal="center" vertical="center" wrapText="1"/>
    </xf>
    <xf numFmtId="0" fontId="69" fillId="11" borderId="2" xfId="3" applyFont="1" applyFill="1" applyBorder="1" applyAlignment="1" applyProtection="1">
      <alignment horizontal="center" vertical="center" wrapText="1"/>
      <protection locked="0"/>
    </xf>
    <xf numFmtId="0" fontId="69" fillId="11" borderId="4" xfId="3" applyFont="1" applyFill="1" applyBorder="1" applyAlignment="1" applyProtection="1">
      <alignment horizontal="center" vertical="center" wrapText="1"/>
      <protection locked="0"/>
    </xf>
    <xf numFmtId="0" fontId="69" fillId="11" borderId="23" xfId="3" applyFont="1" applyFill="1" applyBorder="1" applyAlignment="1" applyProtection="1">
      <alignment horizontal="center" vertical="center" wrapText="1"/>
      <protection locked="0"/>
    </xf>
    <xf numFmtId="0" fontId="46" fillId="2" borderId="2"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3" xfId="0" applyFont="1" applyFill="1" applyBorder="1" applyAlignment="1">
      <alignment horizontal="center" vertical="center"/>
    </xf>
    <xf numFmtId="0" fontId="3" fillId="8" borderId="1" xfId="0" applyFont="1" applyFill="1" applyBorder="1" applyAlignment="1">
      <alignment horizontal="center" vertical="center" wrapText="1"/>
    </xf>
    <xf numFmtId="0" fontId="45" fillId="4" borderId="2" xfId="0" applyFont="1" applyFill="1" applyBorder="1" applyAlignment="1">
      <alignment horizontal="center" vertical="center"/>
    </xf>
    <xf numFmtId="0" fontId="45" fillId="4" borderId="4" xfId="0" applyFont="1" applyFill="1" applyBorder="1" applyAlignment="1">
      <alignment horizontal="center" vertical="center"/>
    </xf>
    <xf numFmtId="0" fontId="45" fillId="4" borderId="3" xfId="0" applyFont="1" applyFill="1" applyBorder="1" applyAlignment="1">
      <alignment horizontal="center" vertical="center"/>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20" fillId="8" borderId="2" xfId="0" applyFont="1" applyFill="1" applyBorder="1" applyAlignment="1" applyProtection="1">
      <alignment horizontal="center" vertical="center"/>
      <protection locked="0"/>
    </xf>
    <xf numFmtId="0" fontId="20" fillId="8" borderId="3" xfId="0" applyFont="1" applyFill="1" applyBorder="1" applyAlignment="1" applyProtection="1">
      <alignment horizontal="center" vertical="center"/>
      <protection locked="0"/>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46" fillId="2" borderId="2" xfId="0" applyFont="1" applyFill="1" applyBorder="1" applyAlignment="1" applyProtection="1">
      <alignment horizontal="center" vertical="center"/>
      <protection locked="0"/>
    </xf>
    <xf numFmtId="0" fontId="46" fillId="2" borderId="3" xfId="0" applyFont="1" applyFill="1" applyBorder="1" applyAlignment="1" applyProtection="1">
      <alignment horizontal="center" vertical="center"/>
      <protection locked="0"/>
    </xf>
    <xf numFmtId="0" fontId="54" fillId="8" borderId="2" xfId="3" applyFont="1" applyFill="1" applyBorder="1" applyAlignment="1" applyProtection="1">
      <alignment horizontal="center" vertical="center"/>
      <protection locked="0"/>
    </xf>
    <xf numFmtId="0" fontId="54" fillId="8" borderId="3" xfId="3" applyFont="1" applyFill="1" applyBorder="1" applyAlignment="1" applyProtection="1">
      <alignment horizontal="center" vertical="center"/>
      <protection locked="0"/>
    </xf>
    <xf numFmtId="0" fontId="55" fillId="8" borderId="2" xfId="0" applyFont="1" applyFill="1" applyBorder="1" applyAlignment="1" applyProtection="1">
      <alignment horizontal="center" vertical="center" wrapText="1"/>
      <protection locked="0"/>
    </xf>
    <xf numFmtId="0" fontId="55" fillId="8" borderId="3" xfId="0" applyFont="1" applyFill="1" applyBorder="1" applyAlignment="1" applyProtection="1">
      <alignment horizontal="center" vertical="center" wrapText="1"/>
      <protection locked="0"/>
    </xf>
    <xf numFmtId="0" fontId="60" fillId="8" borderId="2" xfId="0" applyFont="1" applyFill="1" applyBorder="1" applyAlignment="1">
      <alignment horizontal="left" vertical="center"/>
    </xf>
    <xf numFmtId="0" fontId="60" fillId="8" borderId="4" xfId="0" applyFont="1" applyFill="1" applyBorder="1" applyAlignment="1">
      <alignment horizontal="left" vertical="center"/>
    </xf>
    <xf numFmtId="0" fontId="60" fillId="8" borderId="3" xfId="0" applyFont="1" applyFill="1" applyBorder="1" applyAlignment="1">
      <alignment horizontal="left" vertical="center"/>
    </xf>
    <xf numFmtId="0" fontId="19" fillId="8" borderId="2" xfId="0" applyFont="1" applyFill="1" applyBorder="1" applyAlignment="1" applyProtection="1">
      <alignment horizontal="center" vertical="center" wrapText="1"/>
      <protection locked="0"/>
    </xf>
    <xf numFmtId="0" fontId="19" fillId="8" borderId="3" xfId="0" applyFont="1" applyFill="1" applyBorder="1" applyAlignment="1" applyProtection="1">
      <alignment horizontal="center" vertical="center" wrapText="1"/>
      <protection locked="0"/>
    </xf>
    <xf numFmtId="0" fontId="19" fillId="8" borderId="2" xfId="0" applyFont="1" applyFill="1" applyBorder="1" applyAlignment="1" applyProtection="1">
      <alignment horizontal="center" vertical="center"/>
      <protection locked="0"/>
    </xf>
    <xf numFmtId="0" fontId="19" fillId="8" borderId="3" xfId="0" applyFont="1" applyFill="1" applyBorder="1" applyAlignment="1" applyProtection="1">
      <alignment horizontal="center" vertical="center"/>
      <protection locked="0"/>
    </xf>
    <xf numFmtId="0" fontId="55" fillId="8" borderId="4" xfId="0" applyFont="1" applyFill="1" applyBorder="1" applyAlignment="1" applyProtection="1">
      <alignment horizontal="center" vertical="center" wrapText="1"/>
      <protection locked="0"/>
    </xf>
    <xf numFmtId="0" fontId="50" fillId="6"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protection locked="0"/>
    </xf>
    <xf numFmtId="0" fontId="50" fillId="6" borderId="23" xfId="0" applyFont="1" applyFill="1" applyBorder="1" applyAlignment="1" applyProtection="1">
      <alignment horizontal="center" vertical="center"/>
      <protection locked="0"/>
    </xf>
    <xf numFmtId="0" fontId="10" fillId="8" borderId="2"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63" fillId="11" borderId="2" xfId="3" applyFont="1" applyFill="1" applyBorder="1" applyAlignment="1" applyProtection="1">
      <alignment horizontal="center" vertical="center" wrapText="1"/>
      <protection locked="0"/>
    </xf>
    <xf numFmtId="0" fontId="63" fillId="11" borderId="4" xfId="3" applyFont="1" applyFill="1" applyBorder="1" applyAlignment="1" applyProtection="1">
      <alignment horizontal="center" vertical="center" wrapText="1"/>
      <protection locked="0"/>
    </xf>
    <xf numFmtId="0" fontId="63" fillId="11" borderId="23" xfId="3" applyFont="1" applyFill="1" applyBorder="1" applyAlignment="1" applyProtection="1">
      <alignment horizontal="center" vertical="center" wrapText="1"/>
      <protection locked="0"/>
    </xf>
    <xf numFmtId="0" fontId="49" fillId="7" borderId="2" xfId="0" applyFont="1" applyFill="1" applyBorder="1" applyAlignment="1" applyProtection="1">
      <alignment horizontal="center" vertical="center"/>
      <protection locked="0"/>
    </xf>
    <xf numFmtId="0" fontId="49" fillId="7" borderId="4" xfId="0" applyFont="1" applyFill="1" applyBorder="1" applyAlignment="1" applyProtection="1">
      <alignment horizontal="center" vertical="center"/>
      <protection locked="0"/>
    </xf>
    <xf numFmtId="0" fontId="49" fillId="7" borderId="3" xfId="0" applyFont="1" applyFill="1" applyBorder="1" applyAlignment="1" applyProtection="1">
      <alignment horizontal="center" vertical="center"/>
      <protection locked="0"/>
    </xf>
    <xf numFmtId="0" fontId="34" fillId="8" borderId="2" xfId="0" applyFont="1" applyFill="1" applyBorder="1" applyAlignment="1" applyProtection="1">
      <alignment horizontal="center" vertical="center" wrapText="1"/>
      <protection locked="0"/>
    </xf>
    <xf numFmtId="0" fontId="34" fillId="8" borderId="4" xfId="0" applyFont="1" applyFill="1" applyBorder="1" applyAlignment="1" applyProtection="1">
      <alignment horizontal="center" vertical="center" wrapText="1"/>
      <protection locked="0"/>
    </xf>
    <xf numFmtId="0" fontId="34" fillId="8" borderId="3" xfId="0" applyFont="1" applyFill="1" applyBorder="1" applyAlignment="1" applyProtection="1">
      <alignment horizontal="center" vertical="center" wrapText="1"/>
      <protection locked="0"/>
    </xf>
    <xf numFmtId="0" fontId="64" fillId="11" borderId="2" xfId="3" applyFont="1" applyFill="1" applyBorder="1" applyAlignment="1" applyProtection="1">
      <alignment horizontal="center" vertical="center" wrapText="1"/>
      <protection locked="0"/>
    </xf>
    <xf numFmtId="0" fontId="64" fillId="11" borderId="4" xfId="3" applyFont="1" applyFill="1" applyBorder="1" applyAlignment="1" applyProtection="1">
      <alignment horizontal="center" vertical="center" wrapText="1"/>
      <protection locked="0"/>
    </xf>
    <xf numFmtId="0" fontId="64" fillId="11" borderId="23" xfId="3" applyFont="1" applyFill="1" applyBorder="1" applyAlignment="1" applyProtection="1">
      <alignment horizontal="center" vertical="center" wrapText="1"/>
      <protection locked="0"/>
    </xf>
    <xf numFmtId="0" fontId="68" fillId="12" borderId="2" xfId="0" applyFont="1" applyFill="1" applyBorder="1" applyAlignment="1" applyProtection="1">
      <alignment horizontal="center" vertical="center"/>
      <protection locked="0"/>
    </xf>
    <xf numFmtId="0" fontId="68" fillId="12" borderId="4" xfId="0" applyFont="1" applyFill="1" applyBorder="1" applyAlignment="1" applyProtection="1">
      <alignment horizontal="center" vertical="center"/>
      <protection locked="0"/>
    </xf>
    <xf numFmtId="0" fontId="68" fillId="12" borderId="23" xfId="0" applyFont="1" applyFill="1" applyBorder="1" applyAlignment="1" applyProtection="1">
      <alignment horizontal="center" vertical="center"/>
      <protection locked="0"/>
    </xf>
    <xf numFmtId="0" fontId="14" fillId="8" borderId="2"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30" fillId="8" borderId="2" xfId="0" applyFont="1" applyFill="1" applyBorder="1" applyAlignment="1">
      <alignment horizontal="left" vertical="center" wrapText="1"/>
    </xf>
    <xf numFmtId="0" fontId="30" fillId="8" borderId="3" xfId="0" applyFont="1" applyFill="1" applyBorder="1" applyAlignment="1">
      <alignment horizontal="left" vertical="center" wrapText="1"/>
    </xf>
    <xf numFmtId="0" fontId="30" fillId="8" borderId="2" xfId="0" applyFont="1" applyFill="1" applyBorder="1" applyAlignment="1">
      <alignment horizontal="left" vertical="top" wrapText="1"/>
    </xf>
    <xf numFmtId="0" fontId="30" fillId="8" borderId="3" xfId="0" applyFont="1" applyFill="1" applyBorder="1" applyAlignment="1">
      <alignment horizontal="left" vertical="top" wrapText="1"/>
    </xf>
    <xf numFmtId="0" fontId="13" fillId="8" borderId="2" xfId="0" applyFont="1" applyFill="1" applyBorder="1" applyAlignment="1">
      <alignment horizontal="left" vertical="top" wrapText="1"/>
    </xf>
    <xf numFmtId="0" fontId="13" fillId="8" borderId="3" xfId="0" applyFont="1" applyFill="1" applyBorder="1" applyAlignment="1">
      <alignment horizontal="left" vertical="top" wrapText="1"/>
    </xf>
    <xf numFmtId="0" fontId="38" fillId="8" borderId="5" xfId="0" applyFont="1" applyFill="1" applyBorder="1" applyAlignment="1">
      <alignment horizontal="left" vertical="center" wrapText="1"/>
    </xf>
    <xf numFmtId="0" fontId="38" fillId="8" borderId="6" xfId="0" applyFont="1" applyFill="1" applyBorder="1" applyAlignment="1">
      <alignment horizontal="left" vertical="center" wrapText="1"/>
    </xf>
    <xf numFmtId="0" fontId="38" fillId="8" borderId="11" xfId="0" applyFont="1" applyFill="1" applyBorder="1" applyAlignment="1">
      <alignment horizontal="left" vertical="center" wrapText="1"/>
    </xf>
    <xf numFmtId="0" fontId="38" fillId="8" borderId="13" xfId="0" applyFont="1" applyFill="1" applyBorder="1" applyAlignment="1">
      <alignment horizontal="left" vertical="center" wrapText="1"/>
    </xf>
    <xf numFmtId="0" fontId="53" fillId="8" borderId="2" xfId="0" applyFont="1" applyFill="1" applyBorder="1" applyAlignment="1">
      <alignment horizontal="left" vertical="center" wrapText="1"/>
    </xf>
    <xf numFmtId="0" fontId="53" fillId="8" borderId="4" xfId="0" applyFont="1" applyFill="1" applyBorder="1" applyAlignment="1">
      <alignment horizontal="left" vertical="center" wrapText="1"/>
    </xf>
    <xf numFmtId="0" fontId="53" fillId="8" borderId="3" xfId="0" applyFont="1" applyFill="1" applyBorder="1" applyAlignment="1">
      <alignment horizontal="left" vertical="center" wrapText="1"/>
    </xf>
    <xf numFmtId="0" fontId="54" fillId="8" borderId="2" xfId="3" applyFont="1" applyFill="1" applyBorder="1" applyAlignment="1">
      <alignment horizontal="center" vertical="center" wrapText="1"/>
    </xf>
    <xf numFmtId="0" fontId="54" fillId="8" borderId="3" xfId="3" applyFont="1" applyFill="1" applyBorder="1" applyAlignment="1">
      <alignment horizontal="center" vertical="center" wrapText="1"/>
    </xf>
    <xf numFmtId="0" fontId="54" fillId="8" borderId="5" xfId="3" applyFont="1" applyFill="1" applyBorder="1" applyAlignment="1">
      <alignment horizontal="center" vertical="center" wrapText="1"/>
    </xf>
    <xf numFmtId="0" fontId="54" fillId="8" borderId="6" xfId="3" applyFont="1" applyFill="1" applyBorder="1" applyAlignment="1">
      <alignment horizontal="center" vertical="center" wrapText="1"/>
    </xf>
    <xf numFmtId="0" fontId="54" fillId="8" borderId="11" xfId="3" applyFont="1" applyFill="1" applyBorder="1" applyAlignment="1">
      <alignment horizontal="center" vertical="center" wrapText="1"/>
    </xf>
    <xf numFmtId="0" fontId="54" fillId="8" borderId="13" xfId="3" applyFont="1" applyFill="1" applyBorder="1" applyAlignment="1">
      <alignment horizontal="center" vertical="center" wrapText="1"/>
    </xf>
    <xf numFmtId="0" fontId="44" fillId="8" borderId="2" xfId="0" applyFont="1" applyFill="1" applyBorder="1" applyAlignment="1">
      <alignment horizontal="center" vertical="center"/>
    </xf>
    <xf numFmtId="0" fontId="44" fillId="8" borderId="4" xfId="0" applyFont="1" applyFill="1" applyBorder="1" applyAlignment="1">
      <alignment horizontal="center" vertical="center"/>
    </xf>
    <xf numFmtId="0" fontId="44" fillId="8" borderId="3" xfId="0" applyFont="1" applyFill="1" applyBorder="1" applyAlignment="1">
      <alignment horizontal="center" vertical="center"/>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32" fillId="8" borderId="2" xfId="0" applyFont="1" applyFill="1" applyBorder="1" applyAlignment="1">
      <alignment horizontal="left" vertical="center"/>
    </xf>
    <xf numFmtId="0" fontId="32" fillId="8" borderId="3" xfId="0" applyFont="1" applyFill="1" applyBorder="1" applyAlignment="1">
      <alignment horizontal="left" vertical="center"/>
    </xf>
    <xf numFmtId="0" fontId="46" fillId="6" borderId="2" xfId="0" applyFont="1" applyFill="1" applyBorder="1" applyAlignment="1">
      <alignment horizontal="center" vertical="center" wrapText="1"/>
    </xf>
    <xf numFmtId="0" fontId="46" fillId="6"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3" fillId="6" borderId="2" xfId="0" applyFont="1" applyFill="1" applyBorder="1" applyAlignment="1">
      <alignment horizontal="center" vertical="center"/>
    </xf>
    <xf numFmtId="0" fontId="53" fillId="6" borderId="4" xfId="0" applyFont="1" applyFill="1" applyBorder="1" applyAlignment="1">
      <alignment horizontal="center" vertical="center"/>
    </xf>
    <xf numFmtId="0" fontId="53" fillId="6" borderId="3" xfId="0" applyFont="1" applyFill="1" applyBorder="1" applyAlignment="1">
      <alignment horizontal="center" vertical="center"/>
    </xf>
    <xf numFmtId="0" fontId="38" fillId="8" borderId="2" xfId="0" applyFont="1" applyFill="1" applyBorder="1" applyAlignment="1">
      <alignment horizontal="left" vertical="center" wrapText="1"/>
    </xf>
    <xf numFmtId="0" fontId="38" fillId="8" borderId="3" xfId="0" applyFont="1" applyFill="1" applyBorder="1" applyAlignment="1">
      <alignment horizontal="left" vertical="center" wrapText="1"/>
    </xf>
    <xf numFmtId="0" fontId="53" fillId="6" borderId="1" xfId="0" applyFont="1" applyFill="1" applyBorder="1" applyAlignment="1">
      <alignment horizontal="center" vertical="center"/>
    </xf>
    <xf numFmtId="0" fontId="21" fillId="8" borderId="2" xfId="0" applyFont="1" applyFill="1" applyBorder="1" applyAlignment="1">
      <alignment horizontal="left" vertical="center" wrapText="1"/>
    </xf>
    <xf numFmtId="0" fontId="21" fillId="8" borderId="3" xfId="0" applyFont="1" applyFill="1" applyBorder="1" applyAlignment="1">
      <alignment horizontal="left" vertical="center" wrapText="1"/>
    </xf>
    <xf numFmtId="0" fontId="21" fillId="8" borderId="2" xfId="0" applyFont="1" applyFill="1" applyBorder="1" applyAlignment="1">
      <alignment horizontal="left" vertical="top" wrapText="1"/>
    </xf>
    <xf numFmtId="0" fontId="21" fillId="8" borderId="3" xfId="0" applyFont="1" applyFill="1" applyBorder="1" applyAlignment="1">
      <alignment horizontal="left" vertical="top" wrapText="1"/>
    </xf>
    <xf numFmtId="0" fontId="15" fillId="8" borderId="2"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31" fillId="8" borderId="2" xfId="0" applyFont="1" applyFill="1" applyBorder="1" applyAlignment="1">
      <alignment horizontal="left" vertical="top" wrapText="1"/>
    </xf>
    <xf numFmtId="0" fontId="31" fillId="8" borderId="3" xfId="0" applyFont="1" applyFill="1" applyBorder="1" applyAlignment="1">
      <alignment horizontal="left" vertical="top" wrapText="1"/>
    </xf>
    <xf numFmtId="0" fontId="54" fillId="8" borderId="2" xfId="3" applyFill="1" applyBorder="1" applyAlignment="1">
      <alignment horizontal="center" vertical="center" wrapText="1"/>
    </xf>
    <xf numFmtId="0" fontId="54" fillId="8" borderId="4" xfId="3" applyFill="1" applyBorder="1" applyAlignment="1">
      <alignment horizontal="center" vertical="center" wrapText="1"/>
    </xf>
    <xf numFmtId="0" fontId="54" fillId="8" borderId="3" xfId="3" applyFill="1" applyBorder="1" applyAlignment="1">
      <alignment horizontal="center" vertical="center" wrapText="1"/>
    </xf>
    <xf numFmtId="0" fontId="27" fillId="8" borderId="2" xfId="0" applyFont="1" applyFill="1" applyBorder="1" applyAlignment="1">
      <alignment horizontal="left" vertical="center"/>
    </xf>
    <xf numFmtId="0" fontId="27" fillId="8" borderId="3" xfId="0" applyFont="1" applyFill="1" applyBorder="1" applyAlignment="1">
      <alignment horizontal="left" vertical="center"/>
    </xf>
    <xf numFmtId="0" fontId="28" fillId="8" borderId="2" xfId="0" applyFont="1" applyFill="1" applyBorder="1" applyAlignment="1">
      <alignment horizontal="left" vertical="top" wrapText="1"/>
    </xf>
    <xf numFmtId="0" fontId="28" fillId="8" borderId="3" xfId="0" applyFont="1" applyFill="1" applyBorder="1" applyAlignment="1">
      <alignment horizontal="left" vertical="top" wrapText="1"/>
    </xf>
    <xf numFmtId="0" fontId="38" fillId="8" borderId="2" xfId="0" applyFont="1" applyFill="1" applyBorder="1" applyAlignment="1">
      <alignment horizontal="left" vertical="top" wrapText="1"/>
    </xf>
    <xf numFmtId="0" fontId="38" fillId="8" borderId="3" xfId="0" applyFont="1" applyFill="1" applyBorder="1" applyAlignment="1">
      <alignment horizontal="left" vertical="top" wrapText="1"/>
    </xf>
    <xf numFmtId="0" fontId="3" fillId="8" borderId="2" xfId="0" applyFont="1" applyFill="1" applyBorder="1" applyAlignment="1">
      <alignment horizontal="left" vertical="top" wrapText="1"/>
    </xf>
    <xf numFmtId="0" fontId="27" fillId="8" borderId="2" xfId="0" applyFont="1" applyFill="1" applyBorder="1" applyAlignment="1">
      <alignment horizontal="left" vertical="top" wrapText="1"/>
    </xf>
    <xf numFmtId="0" fontId="27" fillId="8" borderId="3" xfId="0" applyFont="1" applyFill="1" applyBorder="1" applyAlignment="1">
      <alignment horizontal="left" vertical="top" wrapText="1"/>
    </xf>
    <xf numFmtId="0" fontId="48" fillId="6" borderId="2" xfId="0" applyFont="1" applyFill="1" applyBorder="1" applyAlignment="1">
      <alignment horizontal="center" vertical="center" wrapText="1"/>
    </xf>
    <xf numFmtId="0" fontId="48" fillId="6" borderId="4"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53" fillId="6" borderId="2" xfId="0" applyFont="1" applyFill="1" applyBorder="1" applyAlignment="1">
      <alignment horizontal="center" vertical="top"/>
    </xf>
    <xf numFmtId="0" fontId="53" fillId="6" borderId="4" xfId="0" applyFont="1" applyFill="1" applyBorder="1" applyAlignment="1">
      <alignment horizontal="center" vertical="top"/>
    </xf>
    <xf numFmtId="0" fontId="53" fillId="6" borderId="3" xfId="0" applyFont="1" applyFill="1" applyBorder="1" applyAlignment="1">
      <alignment horizontal="center" vertical="top"/>
    </xf>
    <xf numFmtId="0" fontId="53" fillId="6" borderId="2" xfId="0" applyFont="1" applyFill="1" applyBorder="1" applyAlignment="1">
      <alignment horizontal="center" vertical="top" wrapText="1"/>
    </xf>
    <xf numFmtId="0" fontId="53" fillId="6" borderId="4" xfId="0" applyFont="1" applyFill="1" applyBorder="1" applyAlignment="1">
      <alignment horizontal="center" vertical="top" wrapText="1"/>
    </xf>
    <xf numFmtId="0" fontId="53" fillId="6" borderId="3" xfId="0" applyFont="1" applyFill="1" applyBorder="1" applyAlignment="1">
      <alignment horizontal="center" vertical="top" wrapText="1"/>
    </xf>
    <xf numFmtId="0" fontId="53" fillId="6" borderId="1" xfId="0" applyFont="1" applyFill="1" applyBorder="1" applyAlignment="1">
      <alignment horizontal="center" vertical="top" wrapText="1"/>
    </xf>
    <xf numFmtId="0" fontId="38" fillId="8" borderId="9" xfId="0" applyFont="1" applyFill="1" applyBorder="1" applyAlignment="1">
      <alignment horizontal="center" vertical="center" wrapText="1"/>
    </xf>
    <xf numFmtId="0" fontId="38" fillId="8" borderId="8" xfId="0" applyFont="1" applyFill="1" applyBorder="1" applyAlignment="1">
      <alignment horizontal="center" vertical="center" wrapText="1"/>
    </xf>
    <xf numFmtId="0" fontId="29" fillId="8" borderId="2" xfId="0" applyFont="1" applyFill="1" applyBorder="1" applyAlignment="1">
      <alignment horizontal="left" vertical="center" wrapText="1"/>
    </xf>
    <xf numFmtId="0" fontId="29" fillId="8" borderId="3" xfId="0" applyFont="1" applyFill="1" applyBorder="1" applyAlignment="1">
      <alignment horizontal="left" vertical="center" wrapText="1"/>
    </xf>
    <xf numFmtId="0" fontId="3" fillId="8" borderId="3" xfId="0" applyFont="1" applyFill="1" applyBorder="1" applyAlignment="1">
      <alignment horizontal="left" vertical="top" wrapText="1"/>
    </xf>
    <xf numFmtId="0" fontId="2" fillId="8" borderId="9" xfId="0" applyFont="1" applyFill="1" applyBorder="1" applyAlignment="1">
      <alignment horizontal="center" vertical="center" wrapText="1"/>
    </xf>
    <xf numFmtId="0" fontId="43" fillId="4" borderId="2"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3" xfId="0" applyFont="1" applyFill="1" applyBorder="1" applyAlignment="1">
      <alignment horizontal="center" vertical="center"/>
    </xf>
    <xf numFmtId="0" fontId="2" fillId="8" borderId="1" xfId="0" applyFont="1" applyFill="1" applyBorder="1" applyAlignment="1">
      <alignment horizontal="center" vertical="top" wrapText="1"/>
    </xf>
    <xf numFmtId="0" fontId="66" fillId="2" borderId="2" xfId="0" applyFont="1" applyFill="1" applyBorder="1" applyAlignment="1">
      <alignment horizontal="center" vertical="center" wrapText="1"/>
    </xf>
    <xf numFmtId="0" fontId="66" fillId="2" borderId="4" xfId="0" applyFont="1" applyFill="1" applyBorder="1" applyAlignment="1">
      <alignment horizontal="center" vertical="center" wrapText="1"/>
    </xf>
    <xf numFmtId="0" fontId="66" fillId="2" borderId="3"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54" fillId="8" borderId="4" xfId="3" applyFont="1" applyFill="1" applyBorder="1" applyAlignment="1">
      <alignment horizontal="center" vertical="center" wrapText="1"/>
    </xf>
    <xf numFmtId="9" fontId="53" fillId="8" borderId="2" xfId="0" applyNumberFormat="1" applyFont="1" applyFill="1" applyBorder="1" applyAlignment="1">
      <alignment horizontal="center" vertical="center" wrapText="1"/>
    </xf>
    <xf numFmtId="9" fontId="53" fillId="8" borderId="4" xfId="0" applyNumberFormat="1" applyFont="1" applyFill="1" applyBorder="1" applyAlignment="1">
      <alignment horizontal="center" vertical="center" wrapText="1"/>
    </xf>
    <xf numFmtId="9" fontId="53" fillId="8" borderId="3" xfId="0" applyNumberFormat="1"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71" fillId="10" borderId="25" xfId="0" applyFont="1" applyFill="1" applyBorder="1" applyAlignment="1">
      <alignment horizontal="center" vertical="center"/>
    </xf>
    <xf numFmtId="0" fontId="71" fillId="10" borderId="26" xfId="0" applyFont="1" applyFill="1" applyBorder="1" applyAlignment="1">
      <alignment horizontal="center" vertical="center"/>
    </xf>
    <xf numFmtId="0" fontId="71" fillId="10" borderId="27" xfId="0" applyFont="1" applyFill="1" applyBorder="1" applyAlignment="1">
      <alignment horizontal="center" vertical="center"/>
    </xf>
    <xf numFmtId="0" fontId="71" fillId="10" borderId="18" xfId="0" applyFont="1" applyFill="1" applyBorder="1" applyAlignment="1">
      <alignment horizontal="center" vertical="center"/>
    </xf>
    <xf numFmtId="0" fontId="71" fillId="10" borderId="19" xfId="0" applyFont="1" applyFill="1" applyBorder="1" applyAlignment="1">
      <alignment horizontal="center" vertical="center"/>
    </xf>
    <xf numFmtId="0" fontId="71" fillId="10" borderId="20" xfId="0" applyFont="1" applyFill="1" applyBorder="1" applyAlignment="1">
      <alignment horizontal="center" vertical="center"/>
    </xf>
    <xf numFmtId="0" fontId="52" fillId="8" borderId="2" xfId="0" applyFont="1" applyFill="1" applyBorder="1" applyAlignment="1">
      <alignment horizontal="left" vertical="top" wrapText="1"/>
    </xf>
    <xf numFmtId="0" fontId="52" fillId="8" borderId="3" xfId="0" applyFont="1" applyFill="1" applyBorder="1" applyAlignment="1">
      <alignment horizontal="left" vertical="top" wrapText="1"/>
    </xf>
    <xf numFmtId="0" fontId="3" fillId="8" borderId="2" xfId="0" applyFont="1" applyFill="1" applyBorder="1" applyAlignment="1">
      <alignment vertical="center" wrapText="1"/>
    </xf>
    <xf numFmtId="0" fontId="3" fillId="8" borderId="3" xfId="0" applyFont="1" applyFill="1" applyBorder="1" applyAlignment="1">
      <alignment vertical="center" wrapText="1"/>
    </xf>
    <xf numFmtId="0" fontId="52" fillId="8" borderId="2" xfId="0" applyFont="1" applyFill="1" applyBorder="1" applyAlignment="1">
      <alignment horizontal="left" vertical="center" wrapText="1"/>
    </xf>
    <xf numFmtId="0" fontId="52" fillId="8" borderId="3" xfId="0" applyFont="1" applyFill="1" applyBorder="1" applyAlignment="1">
      <alignment horizontal="left" vertical="center" wrapText="1"/>
    </xf>
    <xf numFmtId="0" fontId="45" fillId="8" borderId="2" xfId="0" applyFont="1" applyFill="1" applyBorder="1" applyAlignment="1">
      <alignment horizontal="left" vertical="center"/>
    </xf>
    <xf numFmtId="0" fontId="45" fillId="8" borderId="4" xfId="0" applyFont="1" applyFill="1" applyBorder="1" applyAlignment="1">
      <alignment horizontal="left" vertical="center"/>
    </xf>
    <xf numFmtId="0" fontId="45" fillId="8" borderId="3" xfId="0" applyFont="1" applyFill="1" applyBorder="1" applyAlignment="1">
      <alignment horizontal="left" vertical="center"/>
    </xf>
    <xf numFmtId="0" fontId="54" fillId="10" borderId="2" xfId="3" applyFill="1" applyBorder="1" applyAlignment="1">
      <alignment horizontal="center" vertical="center"/>
    </xf>
    <xf numFmtId="0" fontId="54" fillId="10" borderId="4" xfId="3" applyFill="1" applyBorder="1" applyAlignment="1">
      <alignment horizontal="center" vertical="center"/>
    </xf>
    <xf numFmtId="0" fontId="54" fillId="10" borderId="3" xfId="3" applyFill="1" applyBorder="1" applyAlignment="1">
      <alignment horizontal="center" vertical="center"/>
    </xf>
    <xf numFmtId="0" fontId="36" fillId="8" borderId="2" xfId="0" applyFont="1" applyFill="1" applyBorder="1" applyAlignment="1">
      <alignment horizontal="left" vertical="center" wrapText="1"/>
    </xf>
    <xf numFmtId="0" fontId="36" fillId="8" borderId="3" xfId="0" applyFont="1" applyFill="1" applyBorder="1" applyAlignment="1">
      <alignment horizontal="left" vertical="center" wrapText="1"/>
    </xf>
    <xf numFmtId="0" fontId="41" fillId="5" borderId="32" xfId="0" applyFont="1" applyFill="1" applyBorder="1" applyAlignment="1">
      <alignment horizontal="center" vertical="center"/>
    </xf>
    <xf numFmtId="0" fontId="41" fillId="5" borderId="26" xfId="0" applyFont="1" applyFill="1" applyBorder="1" applyAlignment="1">
      <alignment horizontal="center" vertical="center"/>
    </xf>
    <xf numFmtId="0" fontId="41" fillId="5" borderId="33" xfId="0" applyFont="1" applyFill="1" applyBorder="1" applyAlignment="1">
      <alignment horizontal="center" vertical="center"/>
    </xf>
    <xf numFmtId="0" fontId="41" fillId="5" borderId="11" xfId="0" applyFont="1" applyFill="1" applyBorder="1" applyAlignment="1">
      <alignment horizontal="center" vertical="center"/>
    </xf>
    <xf numFmtId="0" fontId="41" fillId="5" borderId="12" xfId="0" applyFont="1" applyFill="1" applyBorder="1" applyAlignment="1">
      <alignment horizontal="center" vertical="center"/>
    </xf>
    <xf numFmtId="0" fontId="41" fillId="5" borderId="13" xfId="0" applyFont="1" applyFill="1" applyBorder="1" applyAlignment="1">
      <alignment horizontal="center" vertical="center"/>
    </xf>
    <xf numFmtId="0" fontId="38" fillId="8" borderId="2" xfId="0" applyFont="1" applyFill="1" applyBorder="1" applyAlignment="1">
      <alignment horizontal="left" vertical="center"/>
    </xf>
    <xf numFmtId="0" fontId="38" fillId="8" borderId="3" xfId="0" applyFont="1" applyFill="1" applyBorder="1" applyAlignment="1">
      <alignment horizontal="left" vertical="center"/>
    </xf>
    <xf numFmtId="0" fontId="46" fillId="4" borderId="2" xfId="0" applyFont="1" applyFill="1" applyBorder="1" applyAlignment="1">
      <alignment horizontal="center" vertical="top" wrapText="1"/>
    </xf>
    <xf numFmtId="0" fontId="46" fillId="4" borderId="3" xfId="0" applyFont="1" applyFill="1" applyBorder="1" applyAlignment="1">
      <alignment horizontal="center" vertical="top" wrapText="1"/>
    </xf>
    <xf numFmtId="0" fontId="46" fillId="4" borderId="2" xfId="0" applyFont="1" applyFill="1" applyBorder="1" applyAlignment="1">
      <alignment horizontal="center" vertical="center"/>
    </xf>
    <xf numFmtId="0" fontId="46" fillId="4" borderId="3" xfId="0" applyFont="1" applyFill="1" applyBorder="1" applyAlignment="1">
      <alignment horizontal="center" vertical="center"/>
    </xf>
    <xf numFmtId="0" fontId="13" fillId="8" borderId="2"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32" fillId="8" borderId="2" xfId="0" applyFont="1" applyFill="1" applyBorder="1" applyAlignment="1">
      <alignment horizontal="left" vertical="top" wrapText="1"/>
    </xf>
    <xf numFmtId="0" fontId="32" fillId="8" borderId="3" xfId="0" applyFont="1" applyFill="1" applyBorder="1" applyAlignment="1">
      <alignment horizontal="left" vertical="top" wrapText="1"/>
    </xf>
    <xf numFmtId="0" fontId="25" fillId="8" borderId="2" xfId="0" applyFont="1" applyFill="1" applyBorder="1" applyAlignment="1">
      <alignment horizontal="left" vertical="top" wrapText="1"/>
    </xf>
    <xf numFmtId="0" fontId="25" fillId="8" borderId="3" xfId="0" applyFont="1" applyFill="1" applyBorder="1" applyAlignment="1">
      <alignment horizontal="left" vertical="top" wrapText="1"/>
    </xf>
    <xf numFmtId="0" fontId="51" fillId="8" borderId="2" xfId="0" applyFont="1" applyFill="1" applyBorder="1" applyAlignment="1">
      <alignment horizontal="left" vertical="top"/>
    </xf>
    <xf numFmtId="0" fontId="51" fillId="8" borderId="4" xfId="0" applyFont="1" applyFill="1" applyBorder="1" applyAlignment="1">
      <alignment horizontal="left" vertical="top"/>
    </xf>
    <xf numFmtId="0" fontId="51" fillId="8" borderId="3" xfId="0" applyFont="1" applyFill="1" applyBorder="1" applyAlignment="1">
      <alignment horizontal="left" vertical="top"/>
    </xf>
    <xf numFmtId="0" fontId="5" fillId="8" borderId="14" xfId="0" applyFont="1" applyFill="1" applyBorder="1" applyAlignment="1">
      <alignment horizontal="left" vertical="center" wrapText="1"/>
    </xf>
    <xf numFmtId="0" fontId="5" fillId="8" borderId="0" xfId="0" applyFont="1" applyFill="1" applyBorder="1" applyAlignment="1">
      <alignment horizontal="left" vertical="center" wrapText="1"/>
    </xf>
    <xf numFmtId="0" fontId="5" fillId="8" borderId="15" xfId="0" applyFont="1" applyFill="1" applyBorder="1" applyAlignment="1">
      <alignment horizontal="left" vertical="center" wrapText="1"/>
    </xf>
    <xf numFmtId="0" fontId="5" fillId="8" borderId="14" xfId="0" applyFont="1" applyFill="1" applyBorder="1" applyAlignment="1">
      <alignment horizontal="left" vertical="center"/>
    </xf>
    <xf numFmtId="0" fontId="5" fillId="8" borderId="0" xfId="0" applyFont="1" applyFill="1" applyBorder="1" applyAlignment="1">
      <alignment horizontal="left" vertical="center"/>
    </xf>
    <xf numFmtId="0" fontId="5" fillId="8" borderId="15" xfId="0" applyFont="1" applyFill="1" applyBorder="1" applyAlignment="1">
      <alignment horizontal="left" vertical="center"/>
    </xf>
    <xf numFmtId="0" fontId="53" fillId="8" borderId="5" xfId="0" applyFont="1" applyFill="1" applyBorder="1" applyAlignment="1">
      <alignment horizontal="left" vertical="center" wrapText="1"/>
    </xf>
    <xf numFmtId="0" fontId="53" fillId="8" borderId="7" xfId="0" applyFont="1" applyFill="1" applyBorder="1" applyAlignment="1">
      <alignment horizontal="left" vertical="center" wrapText="1"/>
    </xf>
    <xf numFmtId="0" fontId="53" fillId="8" borderId="6" xfId="0" applyFont="1" applyFill="1" applyBorder="1" applyAlignment="1">
      <alignment horizontal="left" vertical="center" wrapText="1"/>
    </xf>
    <xf numFmtId="0" fontId="45" fillId="5" borderId="2" xfId="0" applyFont="1" applyFill="1" applyBorder="1" applyAlignment="1">
      <alignment horizontal="center" vertical="center"/>
    </xf>
    <xf numFmtId="0" fontId="45" fillId="5" borderId="4" xfId="0" applyFont="1" applyFill="1" applyBorder="1" applyAlignment="1">
      <alignment horizontal="center" vertical="center"/>
    </xf>
    <xf numFmtId="0" fontId="45" fillId="5" borderId="3" xfId="0" applyFont="1" applyFill="1" applyBorder="1" applyAlignment="1">
      <alignment horizontal="center" vertical="center"/>
    </xf>
    <xf numFmtId="0" fontId="3" fillId="8" borderId="34" xfId="0" applyFont="1" applyFill="1" applyBorder="1" applyAlignment="1">
      <alignment horizontal="center" vertical="center" wrapText="1"/>
    </xf>
    <xf numFmtId="0" fontId="53" fillId="8" borderId="2" xfId="0" applyFont="1" applyFill="1" applyBorder="1" applyAlignment="1">
      <alignment horizontal="center" vertical="center"/>
    </xf>
    <xf numFmtId="0" fontId="53" fillId="8" borderId="4" xfId="0" applyFont="1" applyFill="1" applyBorder="1" applyAlignment="1">
      <alignment horizontal="center" vertical="center"/>
    </xf>
    <xf numFmtId="0" fontId="53" fillId="8" borderId="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3" xfId="0" applyFont="1" applyFill="1" applyBorder="1" applyAlignment="1">
      <alignment horizontal="center" vertical="center"/>
    </xf>
    <xf numFmtId="0" fontId="48" fillId="6" borderId="1" xfId="0" applyFont="1" applyFill="1" applyBorder="1" applyAlignment="1">
      <alignment horizontal="center" vertical="center"/>
    </xf>
    <xf numFmtId="0" fontId="50" fillId="2" borderId="2" xfId="0" applyFont="1" applyFill="1" applyBorder="1" applyAlignment="1">
      <alignment horizontal="center" vertical="center"/>
    </xf>
    <xf numFmtId="0" fontId="50" fillId="2" borderId="3" xfId="0" applyFont="1" applyFill="1" applyBorder="1" applyAlignment="1">
      <alignment horizontal="center" vertical="center"/>
    </xf>
    <xf numFmtId="0" fontId="46" fillId="9" borderId="2" xfId="0" applyFont="1" applyFill="1" applyBorder="1" applyAlignment="1">
      <alignment horizontal="center" vertical="center" wrapText="1"/>
    </xf>
    <xf numFmtId="0" fontId="46" fillId="9" borderId="4" xfId="0" applyFont="1" applyFill="1" applyBorder="1" applyAlignment="1">
      <alignment horizontal="center" vertical="center" wrapText="1"/>
    </xf>
    <xf numFmtId="0" fontId="46" fillId="9" borderId="3" xfId="0" applyFont="1" applyFill="1" applyBorder="1" applyAlignment="1">
      <alignment horizontal="center" vertical="center" wrapText="1"/>
    </xf>
    <xf numFmtId="0" fontId="43" fillId="5" borderId="2" xfId="0" applyFont="1" applyFill="1" applyBorder="1" applyAlignment="1">
      <alignment horizontal="center" vertical="center"/>
    </xf>
    <xf numFmtId="0" fontId="43" fillId="5" borderId="4" xfId="0" applyFont="1" applyFill="1" applyBorder="1" applyAlignment="1">
      <alignment horizontal="center" vertical="center"/>
    </xf>
    <xf numFmtId="0" fontId="43" fillId="5" borderId="3" xfId="0" applyFont="1" applyFill="1" applyBorder="1" applyAlignment="1">
      <alignment horizontal="center" vertical="center"/>
    </xf>
    <xf numFmtId="0" fontId="48" fillId="6" borderId="11" xfId="0" applyFont="1" applyFill="1" applyBorder="1" applyAlignment="1">
      <alignment horizontal="center" vertical="center"/>
    </xf>
    <xf numFmtId="0" fontId="48" fillId="6" borderId="12" xfId="0" applyFont="1" applyFill="1" applyBorder="1" applyAlignment="1">
      <alignment horizontal="center" vertical="center"/>
    </xf>
    <xf numFmtId="0" fontId="48" fillId="6" borderId="13" xfId="0" applyFont="1" applyFill="1" applyBorder="1" applyAlignment="1">
      <alignment horizontal="center" vertical="center"/>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54" fillId="8" borderId="2" xfId="3" applyNumberFormat="1" applyFont="1" applyFill="1" applyBorder="1" applyAlignment="1" applyProtection="1">
      <alignment horizontal="center" vertical="center"/>
      <protection locked="0"/>
    </xf>
    <xf numFmtId="0" fontId="54" fillId="8" borderId="3" xfId="3" applyNumberFormat="1" applyFont="1" applyFill="1" applyBorder="1" applyAlignment="1" applyProtection="1">
      <alignment horizontal="center" vertical="center"/>
      <protection locked="0"/>
    </xf>
    <xf numFmtId="0" fontId="11" fillId="8" borderId="2" xfId="0" applyFont="1" applyFill="1" applyBorder="1" applyAlignment="1" applyProtection="1">
      <alignment horizontal="center" vertical="center"/>
      <protection locked="0"/>
    </xf>
    <xf numFmtId="0" fontId="11" fillId="8" borderId="3" xfId="0" applyFont="1" applyFill="1" applyBorder="1" applyAlignment="1" applyProtection="1">
      <alignment horizontal="center" vertical="center"/>
      <protection locked="0"/>
    </xf>
    <xf numFmtId="0" fontId="2" fillId="8" borderId="5"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45" fillId="14" borderId="26" xfId="0" applyFont="1" applyFill="1" applyBorder="1" applyAlignment="1">
      <alignment horizontal="center" vertical="center" wrapText="1"/>
    </xf>
    <xf numFmtId="0" fontId="45" fillId="14" borderId="0" xfId="0" applyFont="1" applyFill="1" applyBorder="1" applyAlignment="1">
      <alignment horizontal="center" vertical="center" wrapText="1"/>
    </xf>
    <xf numFmtId="0" fontId="45" fillId="14" borderId="19"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46" fillId="2" borderId="5"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6" xfId="0" applyFont="1" applyFill="1" applyBorder="1" applyAlignment="1">
      <alignment horizontal="center" vertical="center"/>
    </xf>
    <xf numFmtId="0" fontId="2" fillId="8" borderId="9" xfId="0" applyNumberFormat="1" applyFont="1" applyFill="1" applyBorder="1" applyAlignment="1">
      <alignment horizontal="center" vertical="center" wrapText="1"/>
    </xf>
    <xf numFmtId="0" fontId="2" fillId="8" borderId="8" xfId="0" applyNumberFormat="1" applyFont="1" applyFill="1" applyBorder="1" applyAlignment="1">
      <alignment horizontal="center" vertical="center" wrapText="1"/>
    </xf>
    <xf numFmtId="0" fontId="2" fillId="8" borderId="8" xfId="0" applyFont="1" applyFill="1" applyBorder="1" applyAlignment="1">
      <alignment horizontal="center" vertical="center" wrapText="1"/>
    </xf>
    <xf numFmtId="9" fontId="2" fillId="8" borderId="9" xfId="1" applyFont="1" applyFill="1" applyBorder="1" applyAlignment="1">
      <alignment horizontal="center" vertical="center" wrapText="1"/>
    </xf>
    <xf numFmtId="9" fontId="2" fillId="8" borderId="8" xfId="1" applyFont="1" applyFill="1" applyBorder="1" applyAlignment="1">
      <alignment horizontal="center" vertical="center" wrapText="1"/>
    </xf>
    <xf numFmtId="0" fontId="67" fillId="12" borderId="24" xfId="0" applyFont="1" applyFill="1" applyBorder="1" applyAlignment="1" applyProtection="1">
      <alignment horizontal="center" vertical="center"/>
      <protection locked="0"/>
    </xf>
    <xf numFmtId="0" fontId="67" fillId="12" borderId="3" xfId="0" applyFont="1" applyFill="1" applyBorder="1" applyAlignment="1" applyProtection="1">
      <alignment horizontal="center" vertical="center"/>
      <protection locked="0"/>
    </xf>
    <xf numFmtId="0" fontId="68" fillId="12" borderId="3" xfId="0" applyFont="1" applyFill="1" applyBorder="1" applyAlignment="1" applyProtection="1">
      <alignment horizontal="center" vertical="center"/>
      <protection locked="0"/>
    </xf>
    <xf numFmtId="0" fontId="5" fillId="8" borderId="11" xfId="0" applyFont="1" applyFill="1" applyBorder="1" applyAlignment="1">
      <alignment horizontal="left" vertical="center" wrapText="1"/>
    </xf>
    <xf numFmtId="0" fontId="5" fillId="8" borderId="12"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0" fillId="6" borderId="2" xfId="0" applyFont="1" applyFill="1" applyBorder="1" applyAlignment="1">
      <alignment horizontal="center" vertical="center"/>
    </xf>
    <xf numFmtId="0" fontId="50" fillId="6" borderId="4" xfId="0" applyFont="1" applyFill="1" applyBorder="1" applyAlignment="1">
      <alignment horizontal="center" vertical="center"/>
    </xf>
    <xf numFmtId="0" fontId="50" fillId="6" borderId="3" xfId="0" applyFont="1" applyFill="1" applyBorder="1" applyAlignment="1">
      <alignment horizontal="center" vertical="center"/>
    </xf>
    <xf numFmtId="0" fontId="12" fillId="8" borderId="2" xfId="0" applyFont="1" applyFill="1" applyBorder="1" applyAlignment="1" applyProtection="1">
      <alignment horizontal="center" vertical="center" wrapText="1"/>
      <protection locked="0"/>
    </xf>
    <xf numFmtId="0" fontId="12" fillId="8" borderId="3" xfId="0" applyFont="1" applyFill="1" applyBorder="1" applyAlignment="1" applyProtection="1">
      <alignment horizontal="center" vertical="center" wrapText="1"/>
      <protection locked="0"/>
    </xf>
    <xf numFmtId="0" fontId="45" fillId="5" borderId="11" xfId="0" applyFont="1" applyFill="1" applyBorder="1" applyAlignment="1">
      <alignment horizontal="center" vertical="center"/>
    </xf>
    <xf numFmtId="0" fontId="45" fillId="5" borderId="12" xfId="0" applyFont="1" applyFill="1" applyBorder="1" applyAlignment="1">
      <alignment horizontal="center" vertical="center"/>
    </xf>
    <xf numFmtId="0" fontId="45" fillId="5" borderId="13" xfId="0" applyFont="1" applyFill="1" applyBorder="1" applyAlignment="1">
      <alignment horizontal="center" vertical="center"/>
    </xf>
    <xf numFmtId="0" fontId="55" fillId="8" borderId="2" xfId="0" applyFont="1" applyFill="1" applyBorder="1" applyAlignment="1" applyProtection="1">
      <alignment horizontal="center" vertical="center"/>
      <protection locked="0"/>
    </xf>
    <xf numFmtId="0" fontId="55" fillId="8" borderId="3" xfId="0" applyFont="1" applyFill="1" applyBorder="1" applyAlignment="1" applyProtection="1">
      <alignment horizontal="center" vertical="center"/>
      <protection locked="0"/>
    </xf>
    <xf numFmtId="0" fontId="55" fillId="8" borderId="9" xfId="0" applyFont="1" applyFill="1" applyBorder="1" applyAlignment="1">
      <alignment horizontal="center" vertical="center" wrapText="1"/>
    </xf>
    <xf numFmtId="0" fontId="55" fillId="8" borderId="10" xfId="0" applyFont="1" applyFill="1" applyBorder="1" applyAlignment="1">
      <alignment horizontal="center" vertical="center" wrapText="1"/>
    </xf>
    <xf numFmtId="0" fontId="61" fillId="8" borderId="5" xfId="0" applyFont="1" applyFill="1" applyBorder="1" applyAlignment="1">
      <alignment horizontal="center" vertical="center"/>
    </xf>
    <xf numFmtId="0" fontId="61" fillId="8" borderId="7" xfId="0" applyFont="1" applyFill="1" applyBorder="1" applyAlignment="1">
      <alignment horizontal="center" vertical="center"/>
    </xf>
    <xf numFmtId="0" fontId="61" fillId="8" borderId="6" xfId="0" applyFont="1" applyFill="1" applyBorder="1" applyAlignment="1">
      <alignment horizontal="center" vertical="center"/>
    </xf>
    <xf numFmtId="0" fontId="57" fillId="8" borderId="2" xfId="3" applyFont="1" applyFill="1" applyBorder="1" applyAlignment="1">
      <alignment horizontal="center" vertical="center" wrapText="1"/>
    </xf>
    <xf numFmtId="0" fontId="57" fillId="8" borderId="3" xfId="3" applyFont="1" applyFill="1" applyBorder="1" applyAlignment="1">
      <alignment horizontal="center" vertical="center" wrapText="1"/>
    </xf>
    <xf numFmtId="49" fontId="10" fillId="8" borderId="2" xfId="0" applyNumberFormat="1" applyFont="1" applyFill="1" applyBorder="1" applyAlignment="1">
      <alignment horizontal="center" vertical="center" wrapText="1"/>
    </xf>
    <xf numFmtId="49" fontId="10" fillId="8" borderId="4" xfId="0" applyNumberFormat="1" applyFont="1" applyFill="1" applyBorder="1" applyAlignment="1">
      <alignment horizontal="center" vertical="center" wrapText="1"/>
    </xf>
    <xf numFmtId="49" fontId="10" fillId="8" borderId="3" xfId="0" applyNumberFormat="1" applyFont="1" applyFill="1" applyBorder="1" applyAlignment="1">
      <alignment horizontal="center" vertical="center" wrapText="1"/>
    </xf>
    <xf numFmtId="0" fontId="48" fillId="6" borderId="24" xfId="0" applyFont="1" applyFill="1" applyBorder="1" applyAlignment="1">
      <alignment horizontal="center" vertical="center"/>
    </xf>
    <xf numFmtId="0" fontId="48" fillId="6" borderId="23" xfId="0" applyFont="1" applyFill="1" applyBorder="1" applyAlignment="1">
      <alignment horizontal="center" vertical="center"/>
    </xf>
  </cellXfs>
  <cellStyles count="12">
    <cellStyle name="Hipervínculo" xfId="3" builtinId="8"/>
    <cellStyle name="Hipervínculo 2" xfId="10"/>
    <cellStyle name="Millares [0]" xfId="5" builtinId="6"/>
    <cellStyle name="Millares [0] 2 2" xfId="4"/>
    <cellStyle name="Millares [0] 2 2 2" xfId="8"/>
    <cellStyle name="Normal" xfId="0" builtinId="0"/>
    <cellStyle name="Normal 2" xfId="2"/>
    <cellStyle name="Normal 2 2" xfId="7"/>
    <cellStyle name="Normal 2 3" xfId="11"/>
    <cellStyle name="Porcentaje" xfId="1" builtinId="5"/>
    <cellStyle name="Porcentaje 2" xfId="6"/>
    <cellStyle name="Porcentaje 4" xfId="9"/>
  </cellStyles>
  <dxfs count="0"/>
  <tableStyles count="0" defaultTableStyle="TableStyleMedium2" defaultPivotStyle="PivotStyleLight16"/>
  <colors>
    <mruColors>
      <color rgb="FF8BCDFF"/>
      <color rgb="FF1809D9"/>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50" normalizeH="0" baseline="0">
                <a:solidFill>
                  <a:schemeClr val="tx1"/>
                </a:solidFill>
                <a:latin typeface="+mj-lt"/>
                <a:ea typeface="+mj-ea"/>
                <a:cs typeface="+mj-cs"/>
              </a:defRPr>
            </a:pPr>
            <a:r>
              <a:rPr lang="en-US" sz="1500" b="1">
                <a:solidFill>
                  <a:schemeClr val="tx1"/>
                </a:solidFill>
              </a:rPr>
              <a:t>Evaluación del Nivel</a:t>
            </a:r>
            <a:r>
              <a:rPr lang="en-US" sz="1500" b="1" baseline="0">
                <a:solidFill>
                  <a:schemeClr val="tx1"/>
                </a:solidFill>
              </a:rPr>
              <a:t> de Madurez del Sistema de Control Interno - SCI                     (Por Ejercicio Fiscal)</a:t>
            </a:r>
            <a:endParaRPr lang="en-US" sz="1500" b="1">
              <a:solidFill>
                <a:schemeClr val="tx1"/>
              </a:solidFill>
            </a:endParaRPr>
          </a:p>
        </c:rich>
      </c:tx>
      <c:layout>
        <c:manualLayout>
          <c:xMode val="edge"/>
          <c:yMode val="edge"/>
          <c:x val="0.14316136114531658"/>
          <c:y val="4.16660009905261E-2"/>
        </c:manualLayout>
      </c:layout>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solidFill>
              <a:latin typeface="+mj-lt"/>
              <a:ea typeface="+mj-ea"/>
              <a:cs typeface="+mj-cs"/>
            </a:defRPr>
          </a:pPr>
          <a:endParaRPr lang="es-PY"/>
        </a:p>
      </c:txPr>
    </c:title>
    <c:autoTitleDeleted val="0"/>
    <c:plotArea>
      <c:layout>
        <c:manualLayout>
          <c:layoutTarget val="inner"/>
          <c:xMode val="edge"/>
          <c:yMode val="edge"/>
          <c:x val="0.13918331130594488"/>
          <c:y val="0.25750000000000001"/>
          <c:w val="0.84348020327246331"/>
          <c:h val="0.58415937591134437"/>
        </c:manualLayout>
      </c:layout>
      <c:barChart>
        <c:barDir val="col"/>
        <c:grouping val="clustered"/>
        <c:varyColors val="0"/>
        <c:ser>
          <c:idx val="0"/>
          <c:order val="0"/>
          <c:tx>
            <c:strRef>
              <c:f>'[1]SCI consolidado'!$D$16</c:f>
              <c:strCache>
                <c:ptCount val="1"/>
                <c:pt idx="0">
                  <c:v>SCI Consolidado</c:v>
                </c:pt>
              </c:strCache>
            </c:strRef>
          </c:tx>
          <c:spPr>
            <a:solidFill>
              <a:schemeClr val="accent1">
                <a:alpha val="70000"/>
              </a:schemeClr>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01-C309-4F61-AA4C-992B905AC9F0}"/>
              </c:ext>
            </c:extLst>
          </c:dPt>
          <c:dPt>
            <c:idx val="1"/>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3-C309-4F61-AA4C-992B905AC9F0}"/>
              </c:ext>
            </c:extLst>
          </c:dPt>
          <c:dPt>
            <c:idx val="2"/>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5-C309-4F61-AA4C-992B905AC9F0}"/>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7-C309-4F61-AA4C-992B905AC9F0}"/>
              </c:ext>
            </c:extLst>
          </c:dPt>
          <c:dPt>
            <c:idx val="4"/>
            <c:invertIfNegative val="0"/>
            <c:bubble3D val="0"/>
            <c:spPr>
              <a:solidFill>
                <a:srgbClr val="00B0F0"/>
              </a:solidFill>
              <a:ln>
                <a:noFill/>
              </a:ln>
              <a:effectLst/>
            </c:spPr>
            <c:extLst>
              <c:ext xmlns:c16="http://schemas.microsoft.com/office/drawing/2014/chart" uri="{C3380CC4-5D6E-409C-BE32-E72D297353CC}">
                <c16:uniqueId val="{00000009-C309-4F61-AA4C-992B905AC9F0}"/>
              </c:ext>
            </c:extLst>
          </c:dPt>
          <c:dLbls>
            <c:dLbl>
              <c:idx val="1"/>
              <c:layout/>
              <c:tx>
                <c:rich>
                  <a:bodyPr/>
                  <a:lstStyle/>
                  <a:p>
                    <a:r>
                      <a:rPr lang="en-US"/>
                      <a:t>3,0</a:t>
                    </a:r>
                  </a:p>
                </c:rich>
              </c:tx>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309-4F61-AA4C-992B905AC9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numRef>
              <c:f>'[1]SCI consolidado'!$E$15:$I$15</c:f>
              <c:numCache>
                <c:formatCode>General</c:formatCode>
                <c:ptCount val="5"/>
                <c:pt idx="0">
                  <c:v>2019</c:v>
                </c:pt>
                <c:pt idx="1">
                  <c:v>2020</c:v>
                </c:pt>
                <c:pt idx="2">
                  <c:v>2021</c:v>
                </c:pt>
                <c:pt idx="3">
                  <c:v>2022</c:v>
                </c:pt>
                <c:pt idx="4">
                  <c:v>2023</c:v>
                </c:pt>
              </c:numCache>
            </c:numRef>
          </c:cat>
          <c:val>
            <c:numRef>
              <c:f>'[1]SCI consolidado'!$E$16:$I$16</c:f>
              <c:numCache>
                <c:formatCode>General</c:formatCode>
                <c:ptCount val="5"/>
                <c:pt idx="0">
                  <c:v>2.8</c:v>
                </c:pt>
                <c:pt idx="1">
                  <c:v>3</c:v>
                </c:pt>
                <c:pt idx="2">
                  <c:v>2.88</c:v>
                </c:pt>
                <c:pt idx="3">
                  <c:v>2.75</c:v>
                </c:pt>
                <c:pt idx="4">
                  <c:v>2.82</c:v>
                </c:pt>
              </c:numCache>
            </c:numRef>
          </c:val>
          <c:extLst>
            <c:ext xmlns:c16="http://schemas.microsoft.com/office/drawing/2014/chart" uri="{C3380CC4-5D6E-409C-BE32-E72D297353CC}">
              <c16:uniqueId val="{0000000A-C309-4F61-AA4C-992B905AC9F0}"/>
            </c:ext>
          </c:extLst>
        </c:ser>
        <c:dLbls>
          <c:dLblPos val="outEnd"/>
          <c:showLegendKey val="0"/>
          <c:showVal val="1"/>
          <c:showCatName val="0"/>
          <c:showSerName val="0"/>
          <c:showPercent val="0"/>
          <c:showBubbleSize val="0"/>
        </c:dLbls>
        <c:gapWidth val="80"/>
        <c:overlap val="25"/>
        <c:axId val="1449967424"/>
        <c:axId val="1449971776"/>
      </c:barChart>
      <c:catAx>
        <c:axId val="144996742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PY"/>
          </a:p>
        </c:txPr>
        <c:crossAx val="1449971776"/>
        <c:crosses val="autoZero"/>
        <c:auto val="1"/>
        <c:lblAlgn val="ctr"/>
        <c:lblOffset val="100"/>
        <c:noMultiLvlLbl val="0"/>
      </c:catAx>
      <c:valAx>
        <c:axId val="1449971776"/>
        <c:scaling>
          <c:orientation val="minMax"/>
        </c:scaling>
        <c:delete val="1"/>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crossAx val="144996742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PY"/>
          </a:p>
        </c:txPr>
      </c:dTable>
      <c:spPr>
        <a:noFill/>
        <a:ln>
          <a:noFill/>
        </a:ln>
        <a:effectLst/>
      </c:spPr>
    </c:plotArea>
    <c:plotVisOnly val="1"/>
    <c:dispBlanksAs val="gap"/>
    <c:showDLblsOverMax val="0"/>
  </c:chart>
  <c:spPr>
    <a:solidFill>
      <a:schemeClr val="lt1"/>
    </a:solidFill>
    <a:ln w="9525" cap="flat" cmpd="sng" algn="ctr">
      <a:solidFill>
        <a:sysClr val="windowText" lastClr="000000"/>
      </a:solidFill>
      <a:round/>
    </a:ln>
    <a:effectLst/>
  </c:spPr>
  <c:txPr>
    <a:bodyPr/>
    <a:lstStyle/>
    <a:p>
      <a:pPr>
        <a:defRPr/>
      </a:pPr>
      <a:endParaRPr lang="es-PY"/>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r>
              <a:rPr lang="en-US" sz="1500" b="1" i="0" baseline="0">
                <a:effectLst/>
              </a:rPr>
              <a:t>Evaluación del Nivel de Madurez del Sistema de Control Interno - SCI                          (Por Ejercicio Fiscal)</a:t>
            </a:r>
            <a:endParaRPr lang="es-PY" sz="1500">
              <a:effectLst/>
            </a:endParaRPr>
          </a:p>
        </c:rich>
      </c:tx>
      <c:layout>
        <c:manualLayout>
          <c:xMode val="edge"/>
          <c:yMode val="edge"/>
          <c:x val="0.14432481637666117"/>
          <c:y val="1.5642455348180116E-2"/>
        </c:manualLayout>
      </c:layout>
      <c:overlay val="0"/>
      <c:spPr>
        <a:noFill/>
        <a:ln>
          <a:noFill/>
        </a:ln>
        <a:effectLst/>
      </c:spPr>
      <c:txPr>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lineChart>
        <c:grouping val="standard"/>
        <c:varyColors val="0"/>
        <c:ser>
          <c:idx val="0"/>
          <c:order val="0"/>
          <c:tx>
            <c:strRef>
              <c:f>'[1]SCI consolidado'!$D$16</c:f>
              <c:strCache>
                <c:ptCount val="1"/>
                <c:pt idx="0">
                  <c:v>SCI Consolidado</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'[1]SCI consolidado'!$E$15:$I$15</c:f>
              <c:numCache>
                <c:formatCode>General</c:formatCode>
                <c:ptCount val="5"/>
                <c:pt idx="0">
                  <c:v>2019</c:v>
                </c:pt>
                <c:pt idx="1">
                  <c:v>2020</c:v>
                </c:pt>
                <c:pt idx="2">
                  <c:v>2021</c:v>
                </c:pt>
                <c:pt idx="3">
                  <c:v>2022</c:v>
                </c:pt>
                <c:pt idx="4">
                  <c:v>2023</c:v>
                </c:pt>
              </c:numCache>
            </c:numRef>
          </c:cat>
          <c:val>
            <c:numRef>
              <c:f>'[1]SCI consolidado'!$E$16:$I$16</c:f>
              <c:numCache>
                <c:formatCode>General</c:formatCode>
                <c:ptCount val="5"/>
                <c:pt idx="0">
                  <c:v>2.8</c:v>
                </c:pt>
                <c:pt idx="1">
                  <c:v>3</c:v>
                </c:pt>
                <c:pt idx="2">
                  <c:v>2.88</c:v>
                </c:pt>
                <c:pt idx="3">
                  <c:v>2.75</c:v>
                </c:pt>
                <c:pt idx="4">
                  <c:v>2.82</c:v>
                </c:pt>
              </c:numCache>
            </c:numRef>
          </c:val>
          <c:smooth val="0"/>
          <c:extLst>
            <c:ext xmlns:c16="http://schemas.microsoft.com/office/drawing/2014/chart" uri="{C3380CC4-5D6E-409C-BE32-E72D297353CC}">
              <c16:uniqueId val="{00000000-F7EB-4807-B1AA-681CDCD2C738}"/>
            </c:ext>
          </c:extLst>
        </c:ser>
        <c:dLbls>
          <c:showLegendKey val="0"/>
          <c:showVal val="0"/>
          <c:showCatName val="0"/>
          <c:showSerName val="0"/>
          <c:showPercent val="0"/>
          <c:showBubbleSize val="0"/>
        </c:dLbls>
        <c:smooth val="0"/>
        <c:axId val="1449963072"/>
        <c:axId val="1449967968"/>
      </c:lineChart>
      <c:catAx>
        <c:axId val="144996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449967968"/>
        <c:crosses val="autoZero"/>
        <c:auto val="1"/>
        <c:lblAlgn val="ctr"/>
        <c:lblOffset val="100"/>
        <c:noMultiLvlLbl val="0"/>
      </c:catAx>
      <c:valAx>
        <c:axId val="144996796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449963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PY"/>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ES" sz="1600"/>
              <a:t>EJECUCION FINANCIERA</a:t>
            </a:r>
          </a:p>
          <a:p>
            <a:pPr>
              <a:defRPr sz="1600"/>
            </a:pPr>
            <a:r>
              <a:rPr lang="es-ES" sz="1600"/>
              <a:t>1º</a:t>
            </a:r>
            <a:r>
              <a:rPr lang="es-ES" sz="1600" baseline="0"/>
              <a:t> TRIMESTRE 2025</a:t>
            </a:r>
            <a:endParaRPr lang="es-ES" sz="1600"/>
          </a:p>
        </c:rich>
      </c:tx>
      <c:layout/>
      <c:overlay val="0"/>
    </c:title>
    <c:autoTitleDeleted val="0"/>
    <c:view3D>
      <c:rotX val="30"/>
      <c:rotY val="165"/>
      <c:rAngAx val="0"/>
    </c:view3D>
    <c:floor>
      <c:thickness val="0"/>
    </c:floor>
    <c:sideWall>
      <c:thickness val="0"/>
    </c:sideWall>
    <c:backWall>
      <c:thickness val="0"/>
    </c:backWall>
    <c:plotArea>
      <c:layout>
        <c:manualLayout>
          <c:layoutTarget val="inner"/>
          <c:xMode val="edge"/>
          <c:yMode val="edge"/>
          <c:x val="0.21482542730939119"/>
          <c:y val="0.12476735940892222"/>
          <c:w val="0.51290250304077845"/>
          <c:h val="0.76155499334687293"/>
        </c:manualLayout>
      </c:layout>
      <c:pie3DChart>
        <c:varyColors val="1"/>
        <c:ser>
          <c:idx val="0"/>
          <c:order val="0"/>
          <c:dPt>
            <c:idx val="0"/>
            <c:bubble3D val="0"/>
            <c:spPr>
              <a:solidFill>
                <a:srgbClr val="0033CC"/>
              </a:solidFill>
            </c:spPr>
            <c:extLst>
              <c:ext xmlns:c16="http://schemas.microsoft.com/office/drawing/2014/chart" uri="{C3380CC4-5D6E-409C-BE32-E72D297353CC}">
                <c16:uniqueId val="{00000001-6147-4315-A020-600A2CBE3037}"/>
              </c:ext>
            </c:extLst>
          </c:dPt>
          <c:dPt>
            <c:idx val="1"/>
            <c:bubble3D val="0"/>
            <c:spPr>
              <a:solidFill>
                <a:srgbClr val="FFFF00"/>
              </a:solidFill>
            </c:spPr>
            <c:extLst>
              <c:ext xmlns:c16="http://schemas.microsoft.com/office/drawing/2014/chart" uri="{C3380CC4-5D6E-409C-BE32-E72D297353CC}">
                <c16:uniqueId val="{00000003-6147-4315-A020-600A2CBE3037}"/>
              </c:ext>
            </c:extLst>
          </c:dPt>
          <c:dPt>
            <c:idx val="2"/>
            <c:bubble3D val="0"/>
            <c:spPr>
              <a:solidFill>
                <a:srgbClr val="3399FF"/>
              </a:solidFill>
            </c:spPr>
            <c:extLst>
              <c:ext xmlns:c16="http://schemas.microsoft.com/office/drawing/2014/chart" uri="{C3380CC4-5D6E-409C-BE32-E72D297353CC}">
                <c16:uniqueId val="{00000005-6147-4315-A020-600A2CBE3037}"/>
              </c:ext>
            </c:extLst>
          </c:dPt>
          <c:dPt>
            <c:idx val="3"/>
            <c:bubble3D val="0"/>
            <c:spPr>
              <a:solidFill>
                <a:srgbClr val="33CC33"/>
              </a:solidFill>
            </c:spPr>
            <c:extLst>
              <c:ext xmlns:c16="http://schemas.microsoft.com/office/drawing/2014/chart" uri="{C3380CC4-5D6E-409C-BE32-E72D297353CC}">
                <c16:uniqueId val="{00000007-6147-4315-A020-600A2CBE3037}"/>
              </c:ext>
            </c:extLst>
          </c:dPt>
          <c:dPt>
            <c:idx val="4"/>
            <c:bubble3D val="0"/>
            <c:spPr>
              <a:solidFill>
                <a:srgbClr val="FF6600"/>
              </a:solidFill>
            </c:spPr>
            <c:extLst>
              <c:ext xmlns:c16="http://schemas.microsoft.com/office/drawing/2014/chart" uri="{C3380CC4-5D6E-409C-BE32-E72D297353CC}">
                <c16:uniqueId val="{00000009-6147-4315-A020-600A2CBE3037}"/>
              </c:ext>
            </c:extLst>
          </c:dPt>
          <c:dPt>
            <c:idx val="5"/>
            <c:bubble3D val="0"/>
            <c:spPr>
              <a:solidFill>
                <a:srgbClr val="FF33CC"/>
              </a:solidFill>
            </c:spPr>
            <c:extLst>
              <c:ext xmlns:c16="http://schemas.microsoft.com/office/drawing/2014/chart" uri="{C3380CC4-5D6E-409C-BE32-E72D297353CC}">
                <c16:uniqueId val="{0000000B-6147-4315-A020-600A2CBE3037}"/>
              </c:ext>
            </c:extLst>
          </c:dPt>
          <c:dLbls>
            <c:dLbl>
              <c:idx val="0"/>
              <c:layout>
                <c:manualLayout>
                  <c:x val="-6.1397349721528709E-2"/>
                  <c:y val="4.6435762308284896E-2"/>
                </c:manualLayout>
              </c:layout>
              <c:tx>
                <c:rich>
                  <a:bodyPr/>
                  <a:lstStyle/>
                  <a:p>
                    <a:r>
                      <a:rPr lang="en-US" sz="1000" b="1"/>
                      <a:t>100 - SERVICIOS PERSONALES
53%</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6147-4315-A020-600A2CBE3037}"/>
                </c:ext>
              </c:extLst>
            </c:dLbl>
            <c:dLbl>
              <c:idx val="1"/>
              <c:layout>
                <c:manualLayout>
                  <c:x val="0.24213259204146514"/>
                  <c:y val="1.3794800519281376E-2"/>
                </c:manualLayout>
              </c:layout>
              <c:tx>
                <c:rich>
                  <a:bodyPr/>
                  <a:lstStyle/>
                  <a:p>
                    <a:r>
                      <a:rPr lang="en-US" sz="1000" b="1"/>
                      <a:t>200 - SERVICIOS NO PERSONALES
24%</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6147-4315-A020-600A2CBE3037}"/>
                </c:ext>
              </c:extLst>
            </c:dLbl>
            <c:dLbl>
              <c:idx val="2"/>
              <c:layout>
                <c:manualLayout>
                  <c:x val="-5.2557036422999212E-3"/>
                  <c:y val="-4.4656763158430819E-2"/>
                </c:manualLayout>
              </c:layout>
              <c:tx>
                <c:rich>
                  <a:bodyPr/>
                  <a:lstStyle/>
                  <a:p>
                    <a:r>
                      <a:rPr lang="en-US" sz="1000" b="1"/>
                      <a:t>300 - BIENES DE CONSUMO E INSUMOS
4%</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6147-4315-A020-600A2CBE3037}"/>
                </c:ext>
              </c:extLst>
            </c:dLbl>
            <c:dLbl>
              <c:idx val="3"/>
              <c:layout>
                <c:manualLayout>
                  <c:x val="6.3548058959968623E-2"/>
                  <c:y val="5.6610744531711485E-2"/>
                </c:manualLayout>
              </c:layout>
              <c:tx>
                <c:rich>
                  <a:bodyPr/>
                  <a:lstStyle/>
                  <a:p>
                    <a:r>
                      <a:rPr lang="en-US" sz="1000" b="1"/>
                      <a:t>500 - INVERSION FISICA
10%</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6147-4315-A020-600A2CBE3037}"/>
                </c:ext>
              </c:extLst>
            </c:dLbl>
            <c:dLbl>
              <c:idx val="4"/>
              <c:layout>
                <c:manualLayout>
                  <c:x val="0.13987395134706732"/>
                  <c:y val="0.12575255207196193"/>
                </c:manualLayout>
              </c:layout>
              <c:tx>
                <c:rich>
                  <a:bodyPr/>
                  <a:lstStyle/>
                  <a:p>
                    <a:r>
                      <a:rPr lang="en-US" sz="1000" b="1"/>
                      <a:t>800 - TRANSFERENCIAS
9%</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6147-4315-A020-600A2CBE3037}"/>
                </c:ext>
              </c:extLst>
            </c:dLbl>
            <c:dLbl>
              <c:idx val="5"/>
              <c:layout>
                <c:manualLayout>
                  <c:x val="0.11952451078899166"/>
                  <c:y val="0.16511148795364908"/>
                </c:manualLayout>
              </c:layout>
              <c:tx>
                <c:rich>
                  <a:bodyPr/>
                  <a:lstStyle/>
                  <a:p>
                    <a:r>
                      <a:rPr lang="en-US" sz="1000" b="1"/>
                      <a:t>900 - OTROS GASTOS   
0%</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6147-4315-A020-600A2CBE3037}"/>
                </c:ext>
              </c:extLst>
            </c:dLbl>
            <c:dLbl>
              <c:idx val="6"/>
              <c:layout>
                <c:manualLayout>
                  <c:x val="1.7453047865602187E-3"/>
                  <c:y val="3.233934037931234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6147-4315-A020-600A2CBE3037}"/>
                </c:ext>
              </c:extLst>
            </c:dLbl>
            <c:spPr>
              <a:pattFill prst="pct75">
                <a:fgClr>
                  <a:schemeClr val="tx1">
                    <a:lumMod val="75000"/>
                    <a:lumOff val="25000"/>
                  </a:schemeClr>
                </a:fgClr>
                <a:bgClr>
                  <a:schemeClr val="tx1">
                    <a:lumMod val="65000"/>
                    <a:lumOff val="35000"/>
                  </a:schemeClr>
                </a:bgClr>
              </a:pattFill>
            </c:spPr>
            <c:txPr>
              <a:bodyPr/>
              <a:lstStyle/>
              <a:p>
                <a:pPr>
                  <a:defRPr sz="1000" b="1">
                    <a:solidFill>
                      <a:schemeClr val="bg1"/>
                    </a:solidFill>
                  </a:defRPr>
                </a:pPr>
                <a:endParaRPr lang="es-PY"/>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('[2]MATRIZ RCC_25'!$C$153,'[2]MATRIZ RCC_25'!$C$159,'[2]MATRIZ RCC_25'!$C$168,'[2]MATRIZ RCC_25'!$C$176,'[2]MATRIZ RCC_25'!$C$177,'[2]MATRIZ RCC_25'!$C$185,'[2]MATRIZ RCC_25'!$C$190)</c:f>
              <c:strCache>
                <c:ptCount val="7"/>
                <c:pt idx="0">
                  <c:v>SERVICIOS PERSONALES</c:v>
                </c:pt>
                <c:pt idx="1">
                  <c:v>SERVICIOS NO PERSONALES</c:v>
                </c:pt>
                <c:pt idx="2">
                  <c:v>BIENES DE CONSUMO E INSUMOS</c:v>
                </c:pt>
                <c:pt idx="3">
                  <c:v>BIENES DE CAMBIO</c:v>
                </c:pt>
                <c:pt idx="4">
                  <c:v>INVERSION FISICA</c:v>
                </c:pt>
                <c:pt idx="5">
                  <c:v>TRANSFERENCIAS</c:v>
                </c:pt>
                <c:pt idx="6">
                  <c:v>OTROS GASTOS   </c:v>
                </c:pt>
              </c:strCache>
            </c:strRef>
          </c:cat>
          <c:val>
            <c:numRef>
              <c:f>('[2]MATRIZ RCC_25'!$F$153,'[2]MATRIZ RCC_25'!$F$159,'[2]MATRIZ RCC_25'!$F$168,'[2]MATRIZ RCC_25'!$F$176,'[2]MATRIZ RCC_25'!$F$177,'[2]MATRIZ RCC_25'!$F$185,'[2]MATRIZ RCC_25'!$F$190)</c:f>
              <c:numCache>
                <c:formatCode>General</c:formatCode>
                <c:ptCount val="7"/>
                <c:pt idx="0">
                  <c:v>35337239640</c:v>
                </c:pt>
                <c:pt idx="1">
                  <c:v>4783644253</c:v>
                </c:pt>
                <c:pt idx="2">
                  <c:v>930866513</c:v>
                </c:pt>
                <c:pt idx="3">
                  <c:v>0</c:v>
                </c:pt>
                <c:pt idx="4">
                  <c:v>12341049987</c:v>
                </c:pt>
                <c:pt idx="5">
                  <c:v>8026600578</c:v>
                </c:pt>
                <c:pt idx="6">
                  <c:v>1489862402</c:v>
                </c:pt>
              </c:numCache>
            </c:numRef>
          </c:val>
          <c:extLst>
            <c:ext xmlns:c16="http://schemas.microsoft.com/office/drawing/2014/chart" uri="{C3380CC4-5D6E-409C-BE32-E72D297353CC}">
              <c16:uniqueId val="{0000000D-6147-4315-A020-600A2CBE3037}"/>
            </c:ext>
          </c:extLst>
        </c:ser>
        <c:dLbls>
          <c:showLegendKey val="0"/>
          <c:showVal val="0"/>
          <c:showCatName val="0"/>
          <c:showSerName val="0"/>
          <c:showPercent val="0"/>
          <c:showBubbleSize val="0"/>
          <c:showLeaderLines val="1"/>
        </c:dLbls>
      </c:pie3DChart>
    </c:plotArea>
    <c:plotVisOnly val="1"/>
    <c:dispBlanksAs val="gap"/>
    <c:showDLblsOverMax val="0"/>
  </c:chart>
  <c:spPr>
    <a:solidFill>
      <a:schemeClr val="accent1">
        <a:lumMod val="40000"/>
        <a:lumOff val="60000"/>
      </a:schemeClr>
    </a:solidFill>
    <a:ln>
      <a:solidFill>
        <a:schemeClr val="bg1">
          <a:lumMod val="85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a:pPr>
            <a:r>
              <a:rPr lang="en-US" sz="1800" b="1"/>
              <a:t>ESTADO</a:t>
            </a:r>
            <a:r>
              <a:rPr lang="en-US" sz="1800" b="1" baseline="0"/>
              <a:t> DE CONTRATOS</a:t>
            </a:r>
          </a:p>
          <a:p>
            <a:pPr>
              <a:defRPr sz="1800" b="1"/>
            </a:pPr>
            <a:r>
              <a:rPr lang="en-US" sz="1800" b="1" baseline="0"/>
              <a:t> 1er  TRIMESTRE 2025</a:t>
            </a:r>
          </a:p>
          <a:p>
            <a:pPr>
              <a:defRPr sz="1800" b="1"/>
            </a:pPr>
            <a:endParaRPr lang="en-US" sz="1800" b="1"/>
          </a:p>
        </c:rich>
      </c:tx>
      <c:layout/>
      <c:overlay val="0"/>
    </c:title>
    <c:autoTitleDeleted val="0"/>
    <c:pivotFmts>
      <c:pivotFmt>
        <c:idx val="0"/>
        <c:marker>
          <c:symbol val="none"/>
        </c:marker>
      </c:pivotFmt>
      <c:pivotFmt>
        <c:idx val="1"/>
        <c:marker>
          <c:symbol val="none"/>
        </c:marker>
      </c:pivotFmt>
      <c:pivotFmt>
        <c:idx val="2"/>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3"/>
        <c:spPr>
          <a:solidFill>
            <a:schemeClr val="accent6">
              <a:lumMod val="75000"/>
            </a:schemeClr>
          </a:solidFill>
          <a:ln>
            <a:solidFill>
              <a:schemeClr val="accent6">
                <a:lumMod val="75000"/>
              </a:schemeClr>
            </a:solidFill>
          </a:ln>
        </c:spPr>
      </c:pivotFmt>
      <c:pivotFmt>
        <c:idx val="4"/>
        <c:spPr>
          <a:solidFill>
            <a:schemeClr val="accent2">
              <a:lumMod val="75000"/>
            </a:schemeClr>
          </a:solidFill>
          <a:ln>
            <a:solidFill>
              <a:schemeClr val="accent2">
                <a:lumMod val="75000"/>
              </a:schemeClr>
            </a:solidFill>
          </a:ln>
        </c:spPr>
      </c:pivotFmt>
      <c:pivotFmt>
        <c:idx val="5"/>
        <c:spPr>
          <a:solidFill>
            <a:srgbClr val="0033CC"/>
          </a:solidFill>
          <a:ln>
            <a:solidFill>
              <a:srgbClr val="0033CC"/>
            </a:solidFill>
          </a:ln>
        </c:spPr>
      </c:pivotFmt>
      <c:pivotFmt>
        <c:idx val="6"/>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7"/>
        <c:spPr>
          <a:solidFill>
            <a:schemeClr val="accent6">
              <a:lumMod val="75000"/>
            </a:schemeClr>
          </a:solidFill>
          <a:ln>
            <a:solidFill>
              <a:schemeClr val="accent6">
                <a:lumMod val="75000"/>
              </a:schemeClr>
            </a:solidFill>
          </a:ln>
        </c:spPr>
      </c:pivotFmt>
      <c:pivotFmt>
        <c:idx val="8"/>
        <c:spPr>
          <a:solidFill>
            <a:schemeClr val="accent2">
              <a:lumMod val="75000"/>
            </a:schemeClr>
          </a:solidFill>
          <a:ln>
            <a:solidFill>
              <a:schemeClr val="accent2">
                <a:lumMod val="75000"/>
              </a:schemeClr>
            </a:solidFill>
          </a:ln>
        </c:spPr>
      </c:pivotFmt>
      <c:pivotFmt>
        <c:idx val="9"/>
        <c:spPr>
          <a:solidFill>
            <a:srgbClr val="0033CC"/>
          </a:solidFill>
          <a:ln>
            <a:solidFill>
              <a:srgbClr val="0033CC"/>
            </a:solidFill>
          </a:ln>
        </c:spPr>
      </c:pivotFmt>
      <c:pivotFmt>
        <c:idx val="10"/>
        <c:spPr>
          <a:solidFill>
            <a:schemeClr val="accent6">
              <a:lumMod val="75000"/>
            </a:schemeClr>
          </a:solidFill>
        </c:spPr>
        <c:marker>
          <c:symbol val="none"/>
        </c:marker>
        <c:dLbl>
          <c:idx val="0"/>
          <c:spPr/>
          <c:txPr>
            <a:bodyPr/>
            <a:lstStyle/>
            <a:p>
              <a:pPr>
                <a:defRPr sz="1400"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11"/>
        <c:spPr>
          <a:solidFill>
            <a:schemeClr val="accent6">
              <a:lumMod val="75000"/>
            </a:schemeClr>
          </a:solidFill>
          <a:ln>
            <a:solidFill>
              <a:schemeClr val="accent6">
                <a:lumMod val="75000"/>
              </a:schemeClr>
            </a:solidFill>
          </a:ln>
        </c:spPr>
      </c:pivotFmt>
      <c:pivotFmt>
        <c:idx val="12"/>
        <c:spPr>
          <a:solidFill>
            <a:schemeClr val="accent2">
              <a:lumMod val="75000"/>
            </a:schemeClr>
          </a:solidFill>
          <a:ln>
            <a:solidFill>
              <a:schemeClr val="accent2">
                <a:lumMod val="75000"/>
              </a:schemeClr>
            </a:solidFill>
          </a:ln>
        </c:spPr>
      </c:pivotFmt>
      <c:pivotFmt>
        <c:idx val="13"/>
        <c:spPr>
          <a:solidFill>
            <a:srgbClr val="0033CC"/>
          </a:solidFill>
          <a:ln>
            <a:solidFill>
              <a:srgbClr val="0033CC"/>
            </a:solidFill>
          </a:ln>
        </c:spPr>
      </c:pivotFmt>
    </c:pivotFmts>
    <c:plotArea>
      <c:layout>
        <c:manualLayout>
          <c:layoutTarget val="inner"/>
          <c:xMode val="edge"/>
          <c:yMode val="edge"/>
          <c:x val="0.16894329721405588"/>
          <c:y val="0.17049383930107501"/>
          <c:w val="0.6855484945561553"/>
          <c:h val="0.66088665295259341"/>
        </c:manualLayout>
      </c:layout>
      <c:barChart>
        <c:barDir val="col"/>
        <c:grouping val="clustered"/>
        <c:varyColors val="0"/>
        <c:ser>
          <c:idx val="0"/>
          <c:order val="0"/>
          <c:tx>
            <c:strRef>
              <c:f>'[3]MATRIZ RCC_25'!$F$100</c:f>
              <c:strCache>
                <c:ptCount val="1"/>
                <c:pt idx="0">
                  <c:v>Estado (Ejecución - Finiquitado)</c:v>
                </c:pt>
              </c:strCache>
            </c:strRef>
          </c:tx>
          <c:spPr>
            <a:solidFill>
              <a:srgbClr val="0033CC"/>
            </a:solidFill>
          </c:spPr>
          <c:invertIfNegative val="0"/>
          <c:dPt>
            <c:idx val="0"/>
            <c:invertIfNegative val="0"/>
            <c:bubble3D val="0"/>
            <c:spPr>
              <a:solidFill>
                <a:srgbClr val="0033CC"/>
              </a:solidFill>
              <a:ln>
                <a:solidFill>
                  <a:schemeClr val="accent6">
                    <a:lumMod val="75000"/>
                  </a:schemeClr>
                </a:solidFill>
              </a:ln>
            </c:spPr>
            <c:extLst>
              <c:ext xmlns:c16="http://schemas.microsoft.com/office/drawing/2014/chart" uri="{C3380CC4-5D6E-409C-BE32-E72D297353CC}">
                <c16:uniqueId val="{00000001-0A6D-4FB5-A704-9C3F96F71795}"/>
              </c:ext>
            </c:extLst>
          </c:dPt>
          <c:dPt>
            <c:idx val="1"/>
            <c:invertIfNegative val="0"/>
            <c:bubble3D val="0"/>
            <c:spPr>
              <a:solidFill>
                <a:srgbClr val="33CC33"/>
              </a:solidFill>
              <a:ln>
                <a:solidFill>
                  <a:schemeClr val="accent2">
                    <a:lumMod val="75000"/>
                  </a:schemeClr>
                </a:solidFill>
              </a:ln>
            </c:spPr>
            <c:extLst>
              <c:ext xmlns:c16="http://schemas.microsoft.com/office/drawing/2014/chart" uri="{C3380CC4-5D6E-409C-BE32-E72D297353CC}">
                <c16:uniqueId val="{00000003-0A6D-4FB5-A704-9C3F96F71795}"/>
              </c:ext>
            </c:extLst>
          </c:dPt>
          <c:dPt>
            <c:idx val="2"/>
            <c:invertIfNegative val="0"/>
            <c:bubble3D val="0"/>
            <c:spPr>
              <a:solidFill>
                <a:srgbClr val="FF6600"/>
              </a:solidFill>
              <a:ln>
                <a:solidFill>
                  <a:srgbClr val="0033CC"/>
                </a:solidFill>
              </a:ln>
            </c:spPr>
            <c:extLst>
              <c:ext xmlns:c16="http://schemas.microsoft.com/office/drawing/2014/chart" uri="{C3380CC4-5D6E-409C-BE32-E72D297353CC}">
                <c16:uniqueId val="{00000005-0A6D-4FB5-A704-9C3F96F71795}"/>
              </c:ext>
            </c:extLst>
          </c:dPt>
          <c:dLbls>
            <c:spPr>
              <a:noFill/>
              <a:ln>
                <a:noFill/>
              </a:ln>
              <a:effectLst/>
            </c:spPr>
            <c:txPr>
              <a:bodyPr/>
              <a:lstStyle/>
              <a:p>
                <a:pPr>
                  <a:defRPr sz="1400" b="1"/>
                </a:pPr>
                <a:endParaRPr lang="es-PY"/>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'[3]MATRIZ RCC_25'!$G$142:$H$142</c:f>
              <c:strCache>
                <c:ptCount val="2"/>
                <c:pt idx="0">
                  <c:v>EJECUCIÓN</c:v>
                </c:pt>
                <c:pt idx="1">
                  <c:v>FINIQUITADO</c:v>
                </c:pt>
              </c:strCache>
            </c:strRef>
          </c:cat>
          <c:val>
            <c:numRef>
              <c:f>'[3]MATRIZ RCC_25'!$G$143:$H$143</c:f>
              <c:numCache>
                <c:formatCode>General</c:formatCode>
                <c:ptCount val="2"/>
                <c:pt idx="0">
                  <c:v>39</c:v>
                </c:pt>
                <c:pt idx="1">
                  <c:v>0</c:v>
                </c:pt>
              </c:numCache>
            </c:numRef>
          </c:val>
          <c:extLst>
            <c:ext xmlns:c16="http://schemas.microsoft.com/office/drawing/2014/chart" uri="{C3380CC4-5D6E-409C-BE32-E72D297353CC}">
              <c16:uniqueId val="{00000006-0A6D-4FB5-A704-9C3F96F71795}"/>
            </c:ext>
          </c:extLst>
        </c:ser>
        <c:dLbls>
          <c:showLegendKey val="0"/>
          <c:showVal val="0"/>
          <c:showCatName val="0"/>
          <c:showSerName val="0"/>
          <c:showPercent val="0"/>
          <c:showBubbleSize val="0"/>
        </c:dLbls>
        <c:gapWidth val="141"/>
        <c:axId val="-1695187120"/>
        <c:axId val="-1695178960"/>
      </c:barChart>
      <c:catAx>
        <c:axId val="-1695187120"/>
        <c:scaling>
          <c:orientation val="minMax"/>
        </c:scaling>
        <c:delete val="0"/>
        <c:axPos val="b"/>
        <c:title>
          <c:tx>
            <c:rich>
              <a:bodyPr/>
              <a:lstStyle/>
              <a:p>
                <a:pPr>
                  <a:defRPr sz="1400"/>
                </a:pPr>
                <a:r>
                  <a:rPr lang="es-ES" sz="1400"/>
                  <a:t>ESTADO DE CONTRATOS</a:t>
                </a:r>
              </a:p>
            </c:rich>
          </c:tx>
          <c:layout>
            <c:manualLayout>
              <c:xMode val="edge"/>
              <c:yMode val="edge"/>
              <c:x val="0.39006198667246711"/>
              <c:y val="0.91823294397241628"/>
            </c:manualLayout>
          </c:layout>
          <c:overlay val="0"/>
        </c:title>
        <c:numFmt formatCode="General" sourceLinked="0"/>
        <c:majorTickMark val="out"/>
        <c:minorTickMark val="none"/>
        <c:tickLblPos val="nextTo"/>
        <c:txPr>
          <a:bodyPr/>
          <a:lstStyle/>
          <a:p>
            <a:pPr>
              <a:defRPr sz="1400" b="1"/>
            </a:pPr>
            <a:endParaRPr lang="es-PY"/>
          </a:p>
        </c:txPr>
        <c:crossAx val="-1695178960"/>
        <c:crosses val="autoZero"/>
        <c:auto val="1"/>
        <c:lblAlgn val="ctr"/>
        <c:lblOffset val="100"/>
        <c:noMultiLvlLbl val="0"/>
      </c:catAx>
      <c:valAx>
        <c:axId val="-1695178960"/>
        <c:scaling>
          <c:orientation val="minMax"/>
        </c:scaling>
        <c:delete val="0"/>
        <c:axPos val="l"/>
        <c:majorGridlines/>
        <c:title>
          <c:tx>
            <c:rich>
              <a:bodyPr rot="-5400000" vert="horz"/>
              <a:lstStyle/>
              <a:p>
                <a:pPr>
                  <a:defRPr sz="1400"/>
                </a:pPr>
                <a:r>
                  <a:rPr lang="es-ES" sz="1400"/>
                  <a:t>CANTIDAD</a:t>
                </a:r>
                <a:r>
                  <a:rPr lang="es-ES" sz="1400" baseline="0"/>
                  <a:t> DE CONTRATOS</a:t>
                </a:r>
                <a:endParaRPr lang="es-ES" sz="1400"/>
              </a:p>
            </c:rich>
          </c:tx>
          <c:layout>
            <c:manualLayout>
              <c:xMode val="edge"/>
              <c:yMode val="edge"/>
              <c:x val="7.6314297071956499E-2"/>
              <c:y val="0.27843478469613864"/>
            </c:manualLayout>
          </c:layout>
          <c:overlay val="0"/>
        </c:title>
        <c:numFmt formatCode="General" sourceLinked="1"/>
        <c:majorTickMark val="out"/>
        <c:minorTickMark val="none"/>
        <c:tickLblPos val="nextTo"/>
        <c:txPr>
          <a:bodyPr/>
          <a:lstStyle/>
          <a:p>
            <a:pPr>
              <a:defRPr sz="1400"/>
            </a:pPr>
            <a:endParaRPr lang="es-PY"/>
          </a:p>
        </c:txPr>
        <c:crossAx val="-1695187120"/>
        <c:crosses val="autoZero"/>
        <c:crossBetween val="between"/>
      </c:valAx>
      <c:spPr>
        <a:ln>
          <a:noFill/>
        </a:ln>
      </c:spPr>
    </c:plotArea>
    <c:plotVisOnly val="1"/>
    <c:dispBlanksAs val="gap"/>
    <c:showDLblsOverMax val="0"/>
  </c:chart>
  <c:spPr>
    <a:solidFill>
      <a:srgbClr val="5B9BD5">
        <a:lumMod val="40000"/>
        <a:lumOff val="60000"/>
      </a:srgbClr>
    </a:solidFill>
    <a:ln>
      <a:solidFill>
        <a:schemeClr val="accent1"/>
      </a:solidFill>
    </a:ln>
  </c:spPr>
  <c:printSettings>
    <c:headerFooter/>
    <c:pageMargins b="0.75" l="0.7" r="0.7" t="0.75" header="0.3" footer="0.3"/>
    <c:pageSetup orientation="portrait"/>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600"/>
              <a:t> EJECUCION</a:t>
            </a:r>
          </a:p>
          <a:p>
            <a:pPr>
              <a:defRPr/>
            </a:pPr>
            <a:r>
              <a:rPr lang="es-ES" sz="1600" baseline="0"/>
              <a:t> 1º TRIMESTRE 2025</a:t>
            </a:r>
            <a:endParaRPr lang="es-ES" sz="1600"/>
          </a:p>
        </c:rich>
      </c:tx>
      <c:layout>
        <c:manualLayout>
          <c:xMode val="edge"/>
          <c:yMode val="edge"/>
          <c:x val="0.31657514563666517"/>
          <c:y val="1.1581713116881323E-2"/>
        </c:manualLayout>
      </c:layout>
      <c:overlay val="0"/>
    </c:title>
    <c:autoTitleDeleted val="0"/>
    <c:plotArea>
      <c:layout>
        <c:manualLayout>
          <c:layoutTarget val="inner"/>
          <c:xMode val="edge"/>
          <c:yMode val="edge"/>
          <c:x val="0.19192659094457937"/>
          <c:y val="0.18132903852632851"/>
          <c:w val="0.63922271227432015"/>
          <c:h val="0.51564948962587343"/>
        </c:manualLayout>
      </c:layout>
      <c:barChart>
        <c:barDir val="col"/>
        <c:grouping val="clustered"/>
        <c:varyColors val="0"/>
        <c:ser>
          <c:idx val="0"/>
          <c:order val="0"/>
          <c:tx>
            <c:v>1º TRIMESTRE</c:v>
          </c:tx>
          <c:spPr>
            <a:solidFill>
              <a:srgbClr val="0033CC"/>
            </a:solidFill>
          </c:spPr>
          <c:invertIfNegative val="0"/>
          <c:cat>
            <c:strRef>
              <c:f>('[3]MATRIZ RCC_25'!$C$153,'[3]MATRIZ RCC_25'!$C$159,'[3]MATRIZ RCC_25'!$C$168,'[3]MATRIZ RCC_25'!$C$177,'[3]MATRIZ RCC_25'!$C$185,'[3]MATRIZ RCC_25'!$C$190)</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('[3]MATRIZ RCC_25'!$E$153,'[3]MATRIZ RCC_25'!$E$159,'[3]MATRIZ RCC_25'!$E$168,'[3]MATRIZ RCC_25'!$E$177,'[3]MATRIZ RCC_25'!$E$185,'[3]MATRIZ RCC_25'!$E$190)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A08-4D97-8615-D41EDDA7BF9E}"/>
            </c:ext>
          </c:extLst>
        </c:ser>
        <c:ser>
          <c:idx val="1"/>
          <c:order val="1"/>
          <c:tx>
            <c:v>2º TRIMESTRE</c:v>
          </c:tx>
          <c:spPr>
            <a:solidFill>
              <a:srgbClr val="33CC33"/>
            </a:solidFill>
          </c:spPr>
          <c:invertIfNegative val="0"/>
          <c:cat>
            <c:strRef>
              <c:f>('[3]MATRIZ RCC_25'!$C$153,'[3]MATRIZ RCC_25'!$C$159,'[3]MATRIZ RCC_25'!$C$168,'[3]MATRIZ RCC_25'!$C$177,'[3]MATRIZ RCC_25'!$C$185,'[3]MATRIZ RCC_25'!$C$190)</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('[3]MATRIZ RCC_25'!$F$153,'[3]MATRIZ RCC_25'!$F$159,'[3]MATRIZ RCC_25'!$F$168,'[3]MATRIZ RCC_25'!$F$177,'[3]MATRIZ RCC_25'!$F$185,'[3]MATRIZ RCC_25'!$F$190)</c:f>
              <c:numCache>
                <c:formatCode>#,##0</c:formatCode>
                <c:ptCount val="6"/>
                <c:pt idx="0">
                  <c:v>35337239640</c:v>
                </c:pt>
                <c:pt idx="1">
                  <c:v>4783644253</c:v>
                </c:pt>
                <c:pt idx="2">
                  <c:v>930866513</c:v>
                </c:pt>
                <c:pt idx="3">
                  <c:v>12341049987</c:v>
                </c:pt>
                <c:pt idx="4">
                  <c:v>8026600578</c:v>
                </c:pt>
                <c:pt idx="5">
                  <c:v>1489862402</c:v>
                </c:pt>
              </c:numCache>
            </c:numRef>
          </c:val>
          <c:extLst>
            <c:ext xmlns:c16="http://schemas.microsoft.com/office/drawing/2014/chart" uri="{C3380CC4-5D6E-409C-BE32-E72D297353CC}">
              <c16:uniqueId val="{00000001-2A08-4D97-8615-D41EDDA7BF9E}"/>
            </c:ext>
          </c:extLst>
        </c:ser>
        <c:dLbls>
          <c:showLegendKey val="0"/>
          <c:showVal val="0"/>
          <c:showCatName val="0"/>
          <c:showSerName val="0"/>
          <c:showPercent val="0"/>
          <c:showBubbleSize val="0"/>
        </c:dLbls>
        <c:gapWidth val="150"/>
        <c:axId val="-1695176784"/>
        <c:axId val="-1695177872"/>
      </c:barChart>
      <c:catAx>
        <c:axId val="-1695176784"/>
        <c:scaling>
          <c:orientation val="minMax"/>
        </c:scaling>
        <c:delete val="0"/>
        <c:axPos val="b"/>
        <c:numFmt formatCode="General" sourceLinked="0"/>
        <c:majorTickMark val="out"/>
        <c:minorTickMark val="none"/>
        <c:tickLblPos val="nextTo"/>
        <c:txPr>
          <a:bodyPr/>
          <a:lstStyle/>
          <a:p>
            <a:pPr>
              <a:defRPr sz="1000" b="1"/>
            </a:pPr>
            <a:endParaRPr lang="es-PY"/>
          </a:p>
        </c:txPr>
        <c:crossAx val="-1695177872"/>
        <c:crosses val="autoZero"/>
        <c:auto val="1"/>
        <c:lblAlgn val="ctr"/>
        <c:lblOffset val="100"/>
        <c:noMultiLvlLbl val="0"/>
      </c:catAx>
      <c:valAx>
        <c:axId val="-1695177872"/>
        <c:scaling>
          <c:orientation val="minMax"/>
        </c:scaling>
        <c:delete val="0"/>
        <c:axPos val="l"/>
        <c:majorGridlines/>
        <c:numFmt formatCode="#,##0" sourceLinked="1"/>
        <c:majorTickMark val="out"/>
        <c:minorTickMark val="none"/>
        <c:tickLblPos val="nextTo"/>
        <c:txPr>
          <a:bodyPr/>
          <a:lstStyle/>
          <a:p>
            <a:pPr>
              <a:defRPr sz="1000" b="1"/>
            </a:pPr>
            <a:endParaRPr lang="es-PY"/>
          </a:p>
        </c:txPr>
        <c:crossAx val="-1695176784"/>
        <c:crosses val="autoZero"/>
        <c:crossBetween val="between"/>
      </c:valAx>
    </c:plotArea>
    <c:legend>
      <c:legendPos val="r"/>
      <c:legendEntry>
        <c:idx val="1"/>
        <c:delete val="1"/>
      </c:legendEntry>
      <c:layout>
        <c:manualLayout>
          <c:xMode val="edge"/>
          <c:yMode val="edge"/>
          <c:x val="0.83143338707591319"/>
          <c:y val="0.40662946723018661"/>
          <c:w val="0.16856661292408678"/>
          <c:h val="0.12116614146842668"/>
        </c:manualLayout>
      </c:layout>
      <c:overlay val="0"/>
      <c:txPr>
        <a:bodyPr/>
        <a:lstStyle/>
        <a:p>
          <a:pPr>
            <a:defRPr sz="1000" b="1"/>
          </a:pPr>
          <a:endParaRPr lang="es-PY"/>
        </a:p>
      </c:txPr>
    </c:legend>
    <c:plotVisOnly val="1"/>
    <c:dispBlanksAs val="gap"/>
    <c:showDLblsOverMax val="0"/>
  </c:chart>
  <c:spPr>
    <a:solidFill>
      <a:schemeClr val="accent1">
        <a:lumMod val="40000"/>
        <a:lumOff val="60000"/>
      </a:schemeClr>
    </a:solidFill>
    <a:ln>
      <a:solidFill>
        <a:schemeClr val="accent1">
          <a:lumMod val="40000"/>
          <a:lumOff val="60000"/>
        </a:schemeClr>
      </a:solidFill>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1.PNG"/><Relationship Id="rId18" Type="http://schemas.openxmlformats.org/officeDocument/2006/relationships/image" Target="../media/image16.png"/><Relationship Id="rId26" Type="http://schemas.openxmlformats.org/officeDocument/2006/relationships/chart" Target="../charts/chart5.xml"/><Relationship Id="rId3" Type="http://schemas.openxmlformats.org/officeDocument/2006/relationships/image" Target="../media/image3.png"/><Relationship Id="rId21" Type="http://schemas.openxmlformats.org/officeDocument/2006/relationships/image" Target="../media/image18.png"/><Relationship Id="rId7" Type="http://schemas.openxmlformats.org/officeDocument/2006/relationships/image" Target="../media/image7.PNG"/><Relationship Id="rId12" Type="http://schemas.openxmlformats.org/officeDocument/2006/relationships/image" Target="../media/image10.PNG"/><Relationship Id="rId17" Type="http://schemas.openxmlformats.org/officeDocument/2006/relationships/image" Target="../media/image15.png"/><Relationship Id="rId25" Type="http://schemas.openxmlformats.org/officeDocument/2006/relationships/chart" Target="../charts/chart4.xml"/><Relationship Id="rId2" Type="http://schemas.openxmlformats.org/officeDocument/2006/relationships/image" Target="../media/image2.png"/><Relationship Id="rId16" Type="http://schemas.openxmlformats.org/officeDocument/2006/relationships/image" Target="../media/image14.png"/><Relationship Id="rId20" Type="http://schemas.openxmlformats.org/officeDocument/2006/relationships/chart" Target="../charts/chart3.xml"/><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chart" Target="../charts/chart2.xml"/><Relationship Id="rId24" Type="http://schemas.openxmlformats.org/officeDocument/2006/relationships/image" Target="../media/image21.png"/><Relationship Id="rId5" Type="http://schemas.openxmlformats.org/officeDocument/2006/relationships/image" Target="../media/image5.jpeg"/><Relationship Id="rId15" Type="http://schemas.openxmlformats.org/officeDocument/2006/relationships/image" Target="../media/image13.png"/><Relationship Id="rId23" Type="http://schemas.openxmlformats.org/officeDocument/2006/relationships/image" Target="../media/image20.png"/><Relationship Id="rId10" Type="http://schemas.openxmlformats.org/officeDocument/2006/relationships/chart" Target="../charts/chart1.xml"/><Relationship Id="rId19" Type="http://schemas.openxmlformats.org/officeDocument/2006/relationships/image" Target="../media/image17.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2.png"/><Relationship Id="rId22"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0</xdr:col>
      <xdr:colOff>45207</xdr:colOff>
      <xdr:row>0</xdr:row>
      <xdr:rowOff>50418</xdr:rowOff>
    </xdr:from>
    <xdr:to>
      <xdr:col>1</xdr:col>
      <xdr:colOff>834128</xdr:colOff>
      <xdr:row>3</xdr:row>
      <xdr:rowOff>169333</xdr:rowOff>
    </xdr:to>
    <xdr:pic>
      <xdr:nvPicPr>
        <xdr:cNvPr id="2" name="Imagen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07" y="50418"/>
          <a:ext cx="2185921" cy="690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1074210</xdr:colOff>
      <xdr:row>0</xdr:row>
      <xdr:rowOff>71968</xdr:rowOff>
    </xdr:from>
    <xdr:to>
      <xdr:col>6</xdr:col>
      <xdr:colOff>1798110</xdr:colOff>
      <xdr:row>3</xdr:row>
      <xdr:rowOff>167217</xdr:rowOff>
    </xdr:to>
    <xdr:pic>
      <xdr:nvPicPr>
        <xdr:cNvPr id="27" name="Imagen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69793" y="71968"/>
          <a:ext cx="4248150"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1043459</xdr:colOff>
      <xdr:row>334</xdr:row>
      <xdr:rowOff>35718</xdr:rowOff>
    </xdr:from>
    <xdr:to>
      <xdr:col>4</xdr:col>
      <xdr:colOff>668361</xdr:colOff>
      <xdr:row>334</xdr:row>
      <xdr:rowOff>3857625</xdr:rowOff>
    </xdr:to>
    <xdr:pic>
      <xdr:nvPicPr>
        <xdr:cNvPr id="12" name="Imagen 11"/>
        <xdr:cNvPicPr>
          <a:picLocks noChangeAspect="1"/>
        </xdr:cNvPicPr>
      </xdr:nvPicPr>
      <xdr:blipFill>
        <a:blip xmlns:r="http://schemas.openxmlformats.org/officeDocument/2006/relationships" r:embed="rId3"/>
        <a:stretch>
          <a:fillRect/>
        </a:stretch>
      </xdr:blipFill>
      <xdr:spPr>
        <a:xfrm>
          <a:off x="4603428" y="290774437"/>
          <a:ext cx="3161058" cy="3821907"/>
        </a:xfrm>
        <a:prstGeom prst="rect">
          <a:avLst/>
        </a:prstGeom>
      </xdr:spPr>
    </xdr:pic>
    <xdr:clientData/>
  </xdr:twoCellAnchor>
  <xdr:twoCellAnchor editAs="oneCell">
    <xdr:from>
      <xdr:col>1</xdr:col>
      <xdr:colOff>1849933</xdr:colOff>
      <xdr:row>319</xdr:row>
      <xdr:rowOff>53659</xdr:rowOff>
    </xdr:from>
    <xdr:to>
      <xdr:col>4</xdr:col>
      <xdr:colOff>1236187</xdr:colOff>
      <xdr:row>319</xdr:row>
      <xdr:rowOff>1725082</xdr:rowOff>
    </xdr:to>
    <xdr:pic>
      <xdr:nvPicPr>
        <xdr:cNvPr id="28" name="Imagen 27"/>
        <xdr:cNvPicPr>
          <a:picLocks noChangeAspect="1"/>
        </xdr:cNvPicPr>
      </xdr:nvPicPr>
      <xdr:blipFill rotWithShape="1">
        <a:blip xmlns:r="http://schemas.openxmlformats.org/officeDocument/2006/relationships" r:embed="rId4"/>
        <a:srcRect l="8459" t="18913" r="43330" b="52339"/>
        <a:stretch/>
      </xdr:blipFill>
      <xdr:spPr>
        <a:xfrm>
          <a:off x="3246933" y="432954326"/>
          <a:ext cx="4984837" cy="1671423"/>
        </a:xfrm>
        <a:prstGeom prst="rect">
          <a:avLst/>
        </a:prstGeom>
      </xdr:spPr>
    </xdr:pic>
    <xdr:clientData/>
  </xdr:twoCellAnchor>
  <xdr:twoCellAnchor editAs="oneCell">
    <xdr:from>
      <xdr:col>1</xdr:col>
      <xdr:colOff>1294189</xdr:colOff>
      <xdr:row>338</xdr:row>
      <xdr:rowOff>31750</xdr:rowOff>
    </xdr:from>
    <xdr:to>
      <xdr:col>5</xdr:col>
      <xdr:colOff>435429</xdr:colOff>
      <xdr:row>338</xdr:row>
      <xdr:rowOff>1478642</xdr:rowOff>
    </xdr:to>
    <xdr:pic>
      <xdr:nvPicPr>
        <xdr:cNvPr id="41" name="Imagen 40"/>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318" r="4301" b="6709"/>
        <a:stretch/>
      </xdr:blipFill>
      <xdr:spPr>
        <a:xfrm>
          <a:off x="2695725" y="454578357"/>
          <a:ext cx="6516311" cy="1446892"/>
        </a:xfrm>
        <a:prstGeom prst="rect">
          <a:avLst/>
        </a:prstGeom>
      </xdr:spPr>
    </xdr:pic>
    <xdr:clientData/>
  </xdr:twoCellAnchor>
  <xdr:twoCellAnchor editAs="oneCell">
    <xdr:from>
      <xdr:col>0</xdr:col>
      <xdr:colOff>166687</xdr:colOff>
      <xdr:row>51</xdr:row>
      <xdr:rowOff>273844</xdr:rowOff>
    </xdr:from>
    <xdr:to>
      <xdr:col>6</xdr:col>
      <xdr:colOff>1654969</xdr:colOff>
      <xdr:row>51</xdr:row>
      <xdr:rowOff>4631532</xdr:rowOff>
    </xdr:to>
    <xdr:pic>
      <xdr:nvPicPr>
        <xdr:cNvPr id="40" name="Imagen 39">
          <a:extLst>
            <a:ext uri="{FF2B5EF4-FFF2-40B4-BE49-F238E27FC236}">
              <a16:creationId xmlns:a16="http://schemas.microsoft.com/office/drawing/2014/main" id="{FDF10E13-87D0-F89A-2D58-E628389BA39E}"/>
            </a:ext>
          </a:extLst>
        </xdr:cNvPr>
        <xdr:cNvPicPr>
          <a:picLocks noChangeAspect="1"/>
        </xdr:cNvPicPr>
      </xdr:nvPicPr>
      <xdr:blipFill rotWithShape="1">
        <a:blip xmlns:r="http://schemas.openxmlformats.org/officeDocument/2006/relationships" r:embed="rId6"/>
        <a:srcRect l="25699" t="25524" r="25393" b="18089"/>
        <a:stretch/>
      </xdr:blipFill>
      <xdr:spPr>
        <a:xfrm>
          <a:off x="166687" y="33123188"/>
          <a:ext cx="12108657" cy="4357688"/>
        </a:xfrm>
        <a:prstGeom prst="rect">
          <a:avLst/>
        </a:prstGeom>
      </xdr:spPr>
    </xdr:pic>
    <xdr:clientData/>
  </xdr:twoCellAnchor>
  <xdr:twoCellAnchor editAs="oneCell">
    <xdr:from>
      <xdr:col>0</xdr:col>
      <xdr:colOff>35719</xdr:colOff>
      <xdr:row>327</xdr:row>
      <xdr:rowOff>35718</xdr:rowOff>
    </xdr:from>
    <xdr:to>
      <xdr:col>6</xdr:col>
      <xdr:colOff>1797844</xdr:colOff>
      <xdr:row>327</xdr:row>
      <xdr:rowOff>1007570</xdr:rowOff>
    </xdr:to>
    <xdr:pic>
      <xdr:nvPicPr>
        <xdr:cNvPr id="30" name="Imagen 29">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5719" y="259532437"/>
          <a:ext cx="12382500" cy="971852"/>
        </a:xfrm>
        <a:prstGeom prst="rect">
          <a:avLst/>
        </a:prstGeom>
      </xdr:spPr>
    </xdr:pic>
    <xdr:clientData/>
  </xdr:twoCellAnchor>
  <xdr:twoCellAnchor editAs="oneCell">
    <xdr:from>
      <xdr:col>2</xdr:col>
      <xdr:colOff>238126</xdr:colOff>
      <xdr:row>74</xdr:row>
      <xdr:rowOff>130968</xdr:rowOff>
    </xdr:from>
    <xdr:to>
      <xdr:col>4</xdr:col>
      <xdr:colOff>785813</xdr:colOff>
      <xdr:row>74</xdr:row>
      <xdr:rowOff>3774281</xdr:rowOff>
    </xdr:to>
    <xdr:pic>
      <xdr:nvPicPr>
        <xdr:cNvPr id="4" name="Imagen 3"/>
        <xdr:cNvPicPr>
          <a:picLocks noChangeAspect="1"/>
        </xdr:cNvPicPr>
      </xdr:nvPicPr>
      <xdr:blipFill>
        <a:blip xmlns:r="http://schemas.openxmlformats.org/officeDocument/2006/relationships" r:embed="rId8"/>
        <a:stretch>
          <a:fillRect/>
        </a:stretch>
      </xdr:blipFill>
      <xdr:spPr>
        <a:xfrm>
          <a:off x="3798095" y="43112531"/>
          <a:ext cx="4083843" cy="3643313"/>
        </a:xfrm>
        <a:prstGeom prst="rect">
          <a:avLst/>
        </a:prstGeom>
      </xdr:spPr>
    </xdr:pic>
    <xdr:clientData/>
  </xdr:twoCellAnchor>
  <xdr:twoCellAnchor editAs="oneCell">
    <xdr:from>
      <xdr:col>2</xdr:col>
      <xdr:colOff>488157</xdr:colOff>
      <xdr:row>369</xdr:row>
      <xdr:rowOff>83345</xdr:rowOff>
    </xdr:from>
    <xdr:to>
      <xdr:col>4</xdr:col>
      <xdr:colOff>1035844</xdr:colOff>
      <xdr:row>374</xdr:row>
      <xdr:rowOff>345280</xdr:rowOff>
    </xdr:to>
    <xdr:pic>
      <xdr:nvPicPr>
        <xdr:cNvPr id="11" name="Imagen 10"/>
        <xdr:cNvPicPr>
          <a:picLocks noChangeAspect="1"/>
        </xdr:cNvPicPr>
      </xdr:nvPicPr>
      <xdr:blipFill>
        <a:blip xmlns:r="http://schemas.openxmlformats.org/officeDocument/2006/relationships" r:embed="rId8"/>
        <a:stretch>
          <a:fillRect/>
        </a:stretch>
      </xdr:blipFill>
      <xdr:spPr>
        <a:xfrm>
          <a:off x="4048126" y="317242033"/>
          <a:ext cx="4083843" cy="3952873"/>
        </a:xfrm>
        <a:prstGeom prst="rect">
          <a:avLst/>
        </a:prstGeom>
      </xdr:spPr>
    </xdr:pic>
    <xdr:clientData/>
  </xdr:twoCellAnchor>
  <xdr:twoCellAnchor editAs="oneCell">
    <xdr:from>
      <xdr:col>0</xdr:col>
      <xdr:colOff>23812</xdr:colOff>
      <xdr:row>406</xdr:row>
      <xdr:rowOff>48733</xdr:rowOff>
    </xdr:from>
    <xdr:to>
      <xdr:col>6</xdr:col>
      <xdr:colOff>1702593</xdr:colOff>
      <xdr:row>406</xdr:row>
      <xdr:rowOff>2762251</xdr:rowOff>
    </xdr:to>
    <xdr:pic>
      <xdr:nvPicPr>
        <xdr:cNvPr id="13" name="Imagen 12"/>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3812" y="332328358"/>
          <a:ext cx="12299156" cy="2713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125867</xdr:colOff>
      <xdr:row>406</xdr:row>
      <xdr:rowOff>2809874</xdr:rowOff>
    </xdr:from>
    <xdr:to>
      <xdr:col>3</xdr:col>
      <xdr:colOff>607218</xdr:colOff>
      <xdr:row>406</xdr:row>
      <xdr:rowOff>5083968</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642937</xdr:colOff>
      <xdr:row>406</xdr:row>
      <xdr:rowOff>2821781</xdr:rowOff>
    </xdr:from>
    <xdr:to>
      <xdr:col>6</xdr:col>
      <xdr:colOff>1666876</xdr:colOff>
      <xdr:row>406</xdr:row>
      <xdr:rowOff>5107782</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4</xdr:col>
      <xdr:colOff>970457</xdr:colOff>
      <xdr:row>172</xdr:row>
      <xdr:rowOff>0</xdr:rowOff>
    </xdr:from>
    <xdr:to>
      <xdr:col>6</xdr:col>
      <xdr:colOff>1702595</xdr:colOff>
      <xdr:row>175</xdr:row>
      <xdr:rowOff>97149</xdr:rowOff>
    </xdr:to>
    <xdr:pic>
      <xdr:nvPicPr>
        <xdr:cNvPr id="16" name="Imagen 1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8066582" y="177581719"/>
          <a:ext cx="4256388" cy="2585555"/>
        </a:xfrm>
        <a:prstGeom prst="rect">
          <a:avLst/>
        </a:prstGeom>
      </xdr:spPr>
    </xdr:pic>
    <xdr:clientData/>
  </xdr:twoCellAnchor>
  <xdr:twoCellAnchor editAs="oneCell">
    <xdr:from>
      <xdr:col>4</xdr:col>
      <xdr:colOff>925395</xdr:colOff>
      <xdr:row>172</xdr:row>
      <xdr:rowOff>1643063</xdr:rowOff>
    </xdr:from>
    <xdr:to>
      <xdr:col>6</xdr:col>
      <xdr:colOff>1738312</xdr:colOff>
      <xdr:row>175</xdr:row>
      <xdr:rowOff>1261206</xdr:rowOff>
    </xdr:to>
    <xdr:pic>
      <xdr:nvPicPr>
        <xdr:cNvPr id="17" name="Imagen 1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021520" y="179224782"/>
          <a:ext cx="4337167" cy="2106549"/>
        </a:xfrm>
        <a:prstGeom prst="rect">
          <a:avLst/>
        </a:prstGeom>
      </xdr:spPr>
    </xdr:pic>
    <xdr:clientData/>
  </xdr:twoCellAnchor>
  <xdr:twoCellAnchor editAs="oneCell">
    <xdr:from>
      <xdr:col>2</xdr:col>
      <xdr:colOff>1727200</xdr:colOff>
      <xdr:row>172</xdr:row>
      <xdr:rowOff>2382</xdr:rowOff>
    </xdr:from>
    <xdr:to>
      <xdr:col>4</xdr:col>
      <xdr:colOff>1384300</xdr:colOff>
      <xdr:row>172</xdr:row>
      <xdr:rowOff>1940989</xdr:rowOff>
    </xdr:to>
    <xdr:pic>
      <xdr:nvPicPr>
        <xdr:cNvPr id="18" name="Imagen 17"/>
        <xdr:cNvPicPr>
          <a:picLocks noChangeAspect="1"/>
        </xdr:cNvPicPr>
      </xdr:nvPicPr>
      <xdr:blipFill>
        <a:blip xmlns:r="http://schemas.openxmlformats.org/officeDocument/2006/relationships" r:embed="rId14"/>
        <a:stretch>
          <a:fillRect/>
        </a:stretch>
      </xdr:blipFill>
      <xdr:spPr>
        <a:xfrm>
          <a:off x="5287169" y="169845038"/>
          <a:ext cx="3193256" cy="1938607"/>
        </a:xfrm>
        <a:prstGeom prst="rect">
          <a:avLst/>
        </a:prstGeom>
      </xdr:spPr>
    </xdr:pic>
    <xdr:clientData/>
  </xdr:twoCellAnchor>
  <xdr:twoCellAnchor editAs="oneCell">
    <xdr:from>
      <xdr:col>0</xdr:col>
      <xdr:colOff>166687</xdr:colOff>
      <xdr:row>172</xdr:row>
      <xdr:rowOff>71436</xdr:rowOff>
    </xdr:from>
    <xdr:to>
      <xdr:col>1</xdr:col>
      <xdr:colOff>1065763</xdr:colOff>
      <xdr:row>175</xdr:row>
      <xdr:rowOff>1305597</xdr:rowOff>
    </xdr:to>
    <xdr:pic>
      <xdr:nvPicPr>
        <xdr:cNvPr id="19" name="Imagen 18"/>
        <xdr:cNvPicPr>
          <a:picLocks noChangeAspect="1"/>
        </xdr:cNvPicPr>
      </xdr:nvPicPr>
      <xdr:blipFill>
        <a:blip xmlns:r="http://schemas.openxmlformats.org/officeDocument/2006/relationships" r:embed="rId15"/>
        <a:stretch>
          <a:fillRect/>
        </a:stretch>
      </xdr:blipFill>
      <xdr:spPr>
        <a:xfrm>
          <a:off x="166687" y="177653155"/>
          <a:ext cx="2399264" cy="3722567"/>
        </a:xfrm>
        <a:prstGeom prst="rect">
          <a:avLst/>
        </a:prstGeom>
      </xdr:spPr>
    </xdr:pic>
    <xdr:clientData/>
  </xdr:twoCellAnchor>
  <xdr:twoCellAnchor editAs="oneCell">
    <xdr:from>
      <xdr:col>1</xdr:col>
      <xdr:colOff>1107283</xdr:colOff>
      <xdr:row>172</xdr:row>
      <xdr:rowOff>112181</xdr:rowOff>
    </xdr:from>
    <xdr:to>
      <xdr:col>2</xdr:col>
      <xdr:colOff>1705449</xdr:colOff>
      <xdr:row>175</xdr:row>
      <xdr:rowOff>1381124</xdr:rowOff>
    </xdr:to>
    <xdr:pic>
      <xdr:nvPicPr>
        <xdr:cNvPr id="20" name="Imagen 19"/>
        <xdr:cNvPicPr>
          <a:picLocks noChangeAspect="1"/>
        </xdr:cNvPicPr>
      </xdr:nvPicPr>
      <xdr:blipFill>
        <a:blip xmlns:r="http://schemas.openxmlformats.org/officeDocument/2006/relationships" r:embed="rId16"/>
        <a:stretch>
          <a:fillRect/>
        </a:stretch>
      </xdr:blipFill>
      <xdr:spPr>
        <a:xfrm>
          <a:off x="2607471" y="169954837"/>
          <a:ext cx="2657947" cy="3757349"/>
        </a:xfrm>
        <a:prstGeom prst="rect">
          <a:avLst/>
        </a:prstGeom>
      </xdr:spPr>
    </xdr:pic>
    <xdr:clientData/>
  </xdr:twoCellAnchor>
  <xdr:twoCellAnchor editAs="oneCell">
    <xdr:from>
      <xdr:col>2</xdr:col>
      <xdr:colOff>1676135</xdr:colOff>
      <xdr:row>172</xdr:row>
      <xdr:rowOff>2012156</xdr:rowOff>
    </xdr:from>
    <xdr:to>
      <xdr:col>4</xdr:col>
      <xdr:colOff>1257033</xdr:colOff>
      <xdr:row>176</xdr:row>
      <xdr:rowOff>2645</xdr:rowOff>
    </xdr:to>
    <xdr:pic>
      <xdr:nvPicPr>
        <xdr:cNvPr id="21" name="Imagen 20"/>
        <xdr:cNvPicPr>
          <a:picLocks noChangeAspect="1"/>
        </xdr:cNvPicPr>
      </xdr:nvPicPr>
      <xdr:blipFill>
        <a:blip xmlns:r="http://schemas.openxmlformats.org/officeDocument/2006/relationships" r:embed="rId17"/>
        <a:stretch>
          <a:fillRect/>
        </a:stretch>
      </xdr:blipFill>
      <xdr:spPr>
        <a:xfrm>
          <a:off x="5236104" y="171854812"/>
          <a:ext cx="3117054" cy="1871927"/>
        </a:xfrm>
        <a:prstGeom prst="rect">
          <a:avLst/>
        </a:prstGeom>
      </xdr:spPr>
    </xdr:pic>
    <xdr:clientData/>
  </xdr:twoCellAnchor>
  <xdr:twoCellAnchor editAs="oneCell">
    <xdr:from>
      <xdr:col>0</xdr:col>
      <xdr:colOff>83344</xdr:colOff>
      <xdr:row>183</xdr:row>
      <xdr:rowOff>71436</xdr:rowOff>
    </xdr:from>
    <xdr:to>
      <xdr:col>6</xdr:col>
      <xdr:colOff>1654969</xdr:colOff>
      <xdr:row>194</xdr:row>
      <xdr:rowOff>166687</xdr:rowOff>
    </xdr:to>
    <xdr:pic>
      <xdr:nvPicPr>
        <xdr:cNvPr id="22" name="Imagen 21"/>
        <xdr:cNvPicPr>
          <a:picLocks noChangeAspect="1"/>
        </xdr:cNvPicPr>
      </xdr:nvPicPr>
      <xdr:blipFill>
        <a:blip xmlns:r="http://schemas.openxmlformats.org/officeDocument/2006/relationships" r:embed="rId18"/>
        <a:stretch>
          <a:fillRect/>
        </a:stretch>
      </xdr:blipFill>
      <xdr:spPr>
        <a:xfrm>
          <a:off x="83344" y="176045811"/>
          <a:ext cx="12192000" cy="2357439"/>
        </a:xfrm>
        <a:prstGeom prst="rect">
          <a:avLst/>
        </a:prstGeom>
      </xdr:spPr>
    </xdr:pic>
    <xdr:clientData/>
  </xdr:twoCellAnchor>
  <xdr:twoCellAnchor editAs="oneCell">
    <xdr:from>
      <xdr:col>0</xdr:col>
      <xdr:colOff>142875</xdr:colOff>
      <xdr:row>176</xdr:row>
      <xdr:rowOff>23814</xdr:rowOff>
    </xdr:from>
    <xdr:to>
      <xdr:col>6</xdr:col>
      <xdr:colOff>1726406</xdr:colOff>
      <xdr:row>180</xdr:row>
      <xdr:rowOff>95250</xdr:rowOff>
    </xdr:to>
    <xdr:pic>
      <xdr:nvPicPr>
        <xdr:cNvPr id="23" name="Imagen 22"/>
        <xdr:cNvPicPr>
          <a:picLocks noChangeAspect="1"/>
        </xdr:cNvPicPr>
      </xdr:nvPicPr>
      <xdr:blipFill>
        <a:blip xmlns:r="http://schemas.openxmlformats.org/officeDocument/2006/relationships" r:embed="rId19"/>
        <a:stretch>
          <a:fillRect/>
        </a:stretch>
      </xdr:blipFill>
      <xdr:spPr>
        <a:xfrm>
          <a:off x="142875" y="175033783"/>
          <a:ext cx="12203906" cy="833436"/>
        </a:xfrm>
        <a:prstGeom prst="rect">
          <a:avLst/>
        </a:prstGeom>
      </xdr:spPr>
    </xdr:pic>
    <xdr:clientData/>
  </xdr:twoCellAnchor>
  <xdr:twoCellAnchor>
    <xdr:from>
      <xdr:col>0</xdr:col>
      <xdr:colOff>142875</xdr:colOff>
      <xdr:row>289</xdr:row>
      <xdr:rowOff>95251</xdr:rowOff>
    </xdr:from>
    <xdr:to>
      <xdr:col>3</xdr:col>
      <xdr:colOff>523874</xdr:colOff>
      <xdr:row>289</xdr:row>
      <xdr:rowOff>4226719</xdr:rowOff>
    </xdr:to>
    <xdr:graphicFrame macro="">
      <xdr:nvGraphicFramePr>
        <xdr:cNvPr id="2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0</xdr:col>
      <xdr:colOff>178594</xdr:colOff>
      <xdr:row>80</xdr:row>
      <xdr:rowOff>107156</xdr:rowOff>
    </xdr:from>
    <xdr:to>
      <xdr:col>6</xdr:col>
      <xdr:colOff>1702594</xdr:colOff>
      <xdr:row>80</xdr:row>
      <xdr:rowOff>4024312</xdr:rowOff>
    </xdr:to>
    <xdr:pic>
      <xdr:nvPicPr>
        <xdr:cNvPr id="29" name="Imagen 28"/>
        <xdr:cNvPicPr>
          <a:picLocks noChangeAspect="1"/>
        </xdr:cNvPicPr>
      </xdr:nvPicPr>
      <xdr:blipFill rotWithShape="1">
        <a:blip xmlns:r="http://schemas.openxmlformats.org/officeDocument/2006/relationships" r:embed="rId21"/>
        <a:srcRect t="3910" b="4103"/>
        <a:stretch/>
      </xdr:blipFill>
      <xdr:spPr>
        <a:xfrm>
          <a:off x="178594" y="49101375"/>
          <a:ext cx="12144375" cy="3917156"/>
        </a:xfrm>
        <a:prstGeom prst="rect">
          <a:avLst/>
        </a:prstGeom>
      </xdr:spPr>
    </xdr:pic>
    <xdr:clientData/>
  </xdr:twoCellAnchor>
  <xdr:twoCellAnchor editAs="oneCell">
    <xdr:from>
      <xdr:col>0</xdr:col>
      <xdr:colOff>107156</xdr:colOff>
      <xdr:row>50</xdr:row>
      <xdr:rowOff>95249</xdr:rowOff>
    </xdr:from>
    <xdr:to>
      <xdr:col>6</xdr:col>
      <xdr:colOff>1702594</xdr:colOff>
      <xdr:row>50</xdr:row>
      <xdr:rowOff>4643437</xdr:rowOff>
    </xdr:to>
    <xdr:pic>
      <xdr:nvPicPr>
        <xdr:cNvPr id="32" name="Imagen 3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07156" y="27967780"/>
          <a:ext cx="12215813" cy="4548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23811</xdr:colOff>
      <xdr:row>201</xdr:row>
      <xdr:rowOff>130969</xdr:rowOff>
    </xdr:from>
    <xdr:to>
      <xdr:col>6</xdr:col>
      <xdr:colOff>1690687</xdr:colOff>
      <xdr:row>201</xdr:row>
      <xdr:rowOff>3144949</xdr:rowOff>
    </xdr:to>
    <xdr:pic>
      <xdr:nvPicPr>
        <xdr:cNvPr id="33" name="Imagen 32"/>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3811" y="178962844"/>
          <a:ext cx="12287251" cy="301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59531</xdr:colOff>
      <xdr:row>202</xdr:row>
      <xdr:rowOff>47625</xdr:rowOff>
    </xdr:from>
    <xdr:to>
      <xdr:col>6</xdr:col>
      <xdr:colOff>1738312</xdr:colOff>
      <xdr:row>202</xdr:row>
      <xdr:rowOff>3690938</xdr:rowOff>
    </xdr:to>
    <xdr:pic>
      <xdr:nvPicPr>
        <xdr:cNvPr id="34" name="Imagen 33"/>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9531" y="182070375"/>
          <a:ext cx="12299156" cy="3643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107155</xdr:colOff>
      <xdr:row>244</xdr:row>
      <xdr:rowOff>119063</xdr:rowOff>
    </xdr:from>
    <xdr:to>
      <xdr:col>6</xdr:col>
      <xdr:colOff>1643061</xdr:colOff>
      <xdr:row>244</xdr:row>
      <xdr:rowOff>3571875</xdr:rowOff>
    </xdr:to>
    <xdr:graphicFrame macro="">
      <xdr:nvGraphicFramePr>
        <xdr:cNvPr id="35"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xdr:col>
      <xdr:colOff>535782</xdr:colOff>
      <xdr:row>289</xdr:row>
      <xdr:rowOff>130968</xdr:rowOff>
    </xdr:from>
    <xdr:to>
      <xdr:col>6</xdr:col>
      <xdr:colOff>1690688</xdr:colOff>
      <xdr:row>289</xdr:row>
      <xdr:rowOff>4202905</xdr:rowOff>
    </xdr:to>
    <xdr:graphicFrame macro="">
      <xdr:nvGraphicFramePr>
        <xdr:cNvPr id="3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anabria/Downloads/Evaluaci&#243;n%20del%20Nivel%20de%20Madurez%20del%20Sistema%20de%20Control%20Interno%20-%20S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ENDICION%20DE%20CUENTAS%202025\2025\INFORME%20DE%20LAS%20AREAS%20-%20ENERO%20A%20%20MARZO\SDAF%20-%201&#186;%20TRIMESTRE%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DAF%20-%201&#186;%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I consolidado"/>
    </sheetNames>
    <sheetDataSet>
      <sheetData sheetId="0">
        <row r="15">
          <cell r="E15">
            <v>2019</v>
          </cell>
          <cell r="F15">
            <v>2020</v>
          </cell>
          <cell r="G15">
            <v>2021</v>
          </cell>
          <cell r="H15">
            <v>2022</v>
          </cell>
          <cell r="I15">
            <v>2023</v>
          </cell>
        </row>
        <row r="16">
          <cell r="D16" t="str">
            <v>SCI Consolidado</v>
          </cell>
          <cell r="E16">
            <v>2.8</v>
          </cell>
          <cell r="F16">
            <v>3</v>
          </cell>
          <cell r="G16">
            <v>2.88</v>
          </cell>
          <cell r="H16">
            <v>2.75</v>
          </cell>
          <cell r="I16">
            <v>2.82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5"/>
    </sheetNames>
    <sheetDataSet>
      <sheetData sheetId="0">
        <row r="153">
          <cell r="C153" t="str">
            <v>SERVICIOS PERSONALES</v>
          </cell>
          <cell r="F153">
            <v>35337239640</v>
          </cell>
        </row>
        <row r="159">
          <cell r="C159" t="str">
            <v>SERVICIOS NO PERSONALES</v>
          </cell>
          <cell r="F159">
            <v>4783644253</v>
          </cell>
        </row>
        <row r="168">
          <cell r="C168" t="str">
            <v>BIENES DE CONSUMO E INSUMOS</v>
          </cell>
          <cell r="F168">
            <v>930866513</v>
          </cell>
        </row>
        <row r="176">
          <cell r="C176" t="str">
            <v>BIENES DE CAMBIO</v>
          </cell>
          <cell r="F176">
            <v>0</v>
          </cell>
        </row>
        <row r="177">
          <cell r="C177" t="str">
            <v>INVERSION FISICA</v>
          </cell>
          <cell r="F177">
            <v>12341049987</v>
          </cell>
        </row>
        <row r="185">
          <cell r="C185" t="str">
            <v>TRANSFERENCIAS</v>
          </cell>
          <cell r="F185">
            <v>8026600578</v>
          </cell>
        </row>
        <row r="190">
          <cell r="C190" t="str">
            <v xml:space="preserve">OTROS GASTOS   </v>
          </cell>
          <cell r="F190">
            <v>1489862402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5"/>
    </sheetNames>
    <sheetDataSet>
      <sheetData sheetId="0">
        <row r="100">
          <cell r="F100" t="str">
            <v>Estado (Ejecución - Finiquitado)</v>
          </cell>
        </row>
        <row r="142">
          <cell r="G142" t="str">
            <v>EJECUCIÓN</v>
          </cell>
          <cell r="H142" t="str">
            <v>FINIQUITADO</v>
          </cell>
        </row>
        <row r="143">
          <cell r="G143">
            <v>39</v>
          </cell>
          <cell r="H143">
            <v>0</v>
          </cell>
        </row>
        <row r="153">
          <cell r="C153" t="str">
            <v>SERVICIOS PERSONALES</v>
          </cell>
          <cell r="E153">
            <v>0</v>
          </cell>
          <cell r="F153">
            <v>35337239640</v>
          </cell>
        </row>
        <row r="159">
          <cell r="C159" t="str">
            <v>SERVICIOS NO PERSONALES</v>
          </cell>
          <cell r="E159">
            <v>0</v>
          </cell>
          <cell r="F159">
            <v>4783644253</v>
          </cell>
        </row>
        <row r="168">
          <cell r="C168" t="str">
            <v>BIENES DE CONSUMO E INSUMOS</v>
          </cell>
          <cell r="E168">
            <v>0</v>
          </cell>
          <cell r="F168">
            <v>930866513</v>
          </cell>
        </row>
        <row r="177">
          <cell r="C177" t="str">
            <v>INVERSION FISICA</v>
          </cell>
          <cell r="E177">
            <v>0</v>
          </cell>
          <cell r="F177">
            <v>12341049987</v>
          </cell>
        </row>
        <row r="185">
          <cell r="C185" t="str">
            <v>TRANSFERENCIAS</v>
          </cell>
          <cell r="E185">
            <v>0</v>
          </cell>
          <cell r="F185">
            <v>8026600578</v>
          </cell>
        </row>
        <row r="190">
          <cell r="C190" t="str">
            <v xml:space="preserve">OTROS GASTOS   </v>
          </cell>
          <cell r="E190">
            <v>0</v>
          </cell>
          <cell r="F190">
            <v>1489862402</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eteorologia.gov.py/nivel-rio/vermas_convencional.php?code=2000086029" TargetMode="External"/><Relationship Id="rId18" Type="http://schemas.openxmlformats.org/officeDocument/2006/relationships/hyperlink" Target="http://www.dinac.gov.py/v3/index.php/transparencia-y-anticorrupcion-dinac/ley-5282-14-art-8-acceso-a-la-informacion-publica" TargetMode="External"/><Relationship Id="rId26" Type="http://schemas.openxmlformats.org/officeDocument/2006/relationships/hyperlink" Target="https://informacionpublica.paraguay.gov.py/" TargetMode="External"/><Relationship Id="rId3" Type="http://schemas.openxmlformats.org/officeDocument/2006/relationships/hyperlink" Target="https://www.contrataciones.gov.py/licitaciones/convocatoria/1ef6a326-1021-61ee-b515-8fb83bbcdcba.html" TargetMode="External"/><Relationship Id="rId21" Type="http://schemas.openxmlformats.org/officeDocument/2006/relationships/hyperlink" Target="http://www.dinac.gov.py/v3/index.php/transparencia-y-anticorrupcion-dinac/ley-5282-14-art-8-acceso-a-la-informacion-publica" TargetMode="External"/><Relationship Id="rId34" Type="http://schemas.openxmlformats.org/officeDocument/2006/relationships/printerSettings" Target="../printerSettings/printerSettings1.bin"/><Relationship Id="rId7" Type="http://schemas.openxmlformats.org/officeDocument/2006/relationships/hyperlink" Target="https://www.meteorologia.gov.py/nivel-rio/indexconvencional.php" TargetMode="External"/><Relationship Id="rId12" Type="http://schemas.openxmlformats.org/officeDocument/2006/relationships/hyperlink" Target="http://www.meteorologia.gov.py/" TargetMode="External"/><Relationship Id="rId17" Type="http://schemas.openxmlformats.org/officeDocument/2006/relationships/hyperlink" Target="http://www.dinac.gov.py/v3/index.php/dinac/subdirecciones/sub-direccion-de-navegacion-aerea/item/2422-politica-y-objetivos-de-calidad-de-la-gnna%5d" TargetMode="External"/><Relationship Id="rId25" Type="http://schemas.openxmlformats.org/officeDocument/2006/relationships/hyperlink" Target="https://informacionpublica.paraguay.gov.py/" TargetMode="External"/><Relationship Id="rId33" Type="http://schemas.openxmlformats.org/officeDocument/2006/relationships/hyperlink" Target="https://www.dinac.gov.py/v3/index.php/transparencia-y-anticorrupcion-dinac/rendicion-de-cuentas-al-ciudadano" TargetMode="External"/><Relationship Id="rId2" Type="http://schemas.openxmlformats.org/officeDocument/2006/relationships/hyperlink" Target="https://www.meteorologia.gov.py/emas/" TargetMode="External"/><Relationship Id="rId16" Type="http://schemas.openxmlformats.org/officeDocument/2006/relationships/hyperlink" Target="http://www.dinac.gov.py/v3/index.php/dinac/subdirecciones/sub-direccion-de-transporte-aereo" TargetMode="External"/><Relationship Id="rId20" Type="http://schemas.openxmlformats.org/officeDocument/2006/relationships/hyperlink" Target="http://www.dinac.gov.py/v3/index.php/transparencia-y-anticorrupcion-dinac/ley-5282-14-art-8-acceso-a-la-informacion-publica" TargetMode="External"/><Relationship Id="rId29" Type="http://schemas.openxmlformats.org/officeDocument/2006/relationships/hyperlink" Target="http://www.dinac.gov.py/v3/index.php/transparencia-y-anticorrupcion-dinac/rendicion-de-cuentas-al-ciudadano" TargetMode="External"/><Relationship Id="rId1" Type="http://schemas.openxmlformats.org/officeDocument/2006/relationships/hyperlink" Target="https://www.meteorologia.gov.py/wp-content/uploads/2025/03/Boletin_Agro_actualizado_FEBRERO2025.pdf" TargetMode="External"/><Relationship Id="rId6" Type="http://schemas.openxmlformats.org/officeDocument/2006/relationships/hyperlink" Target="https://www.meteorologia.gov.py/sinop/" TargetMode="External"/><Relationship Id="rId11" Type="http://schemas.openxmlformats.org/officeDocument/2006/relationships/hyperlink" Target="https://www.meteorologia.gov.py/emas/" TargetMode="External"/><Relationship Id="rId24" Type="http://schemas.openxmlformats.org/officeDocument/2006/relationships/hyperlink" Target="http://www.dinac.gov.py/v3/index.php/transparencia-y-anticorrupcion-dinac/ley-5282-14-art-8-acceso-a-la-informacion-publica" TargetMode="External"/><Relationship Id="rId32" Type="http://schemas.openxmlformats.org/officeDocument/2006/relationships/hyperlink" Target="https://www.dinac.gov.py/v3/index.php/transparencia-y-anticorrupcion-dinac/rendicion-de-cuentas-al-ciudadano" TargetMode="External"/><Relationship Id="rId5" Type="http://schemas.openxmlformats.org/officeDocument/2006/relationships/hyperlink" Target="https://www.contrataciones.gov.py/licitaciones/planificacion/1eeeed9a-6ba6-68f0-b45f-9dc8241a3c62.html" TargetMode="External"/><Relationship Id="rId15" Type="http://schemas.openxmlformats.org/officeDocument/2006/relationships/hyperlink" Target="http://www.dinac.gov.py/v3/index.php/dinac/subdirecciones/sub-direccion-de-normas-de-vuelo/item/57-subdireccion-de-normas-de-vuelo" TargetMode="External"/><Relationship Id="rId23" Type="http://schemas.openxmlformats.org/officeDocument/2006/relationships/hyperlink" Target="http://www.dinac.gov.py/v3/index.php/transparencia-y-anticorrupcion-dinac/ley-5282-14-art-8-acceso-a-la-informacion-publica" TargetMode="External"/><Relationship Id="rId28" Type="http://schemas.openxmlformats.org/officeDocument/2006/relationships/hyperlink" Target="http://www.dinac.gov.py/v3/index.php/transparencia-y-anticorrupcion-dinac/informacion-publica-ley-5189-2014" TargetMode="External"/><Relationship Id="rId10" Type="http://schemas.openxmlformats.org/officeDocument/2006/relationships/hyperlink" Target="https://www.meteorologia.gov.py/pronostico-de-caudales/" TargetMode="External"/><Relationship Id="rId19" Type="http://schemas.openxmlformats.org/officeDocument/2006/relationships/hyperlink" Target="http://www.dinac.gov.py/v3/index.php/transparencia-y-anticorrupcion-dinac/ley-5282-14-art-8-acceso-a-la-informacion-publica" TargetMode="External"/><Relationship Id="rId31" Type="http://schemas.openxmlformats.org/officeDocument/2006/relationships/hyperlink" Target="https://www.dinac.gov.py/v3/index.php/transparencia-y-anticorrupcion-dinac/rendicion-de-cuentas-al-ciudadano" TargetMode="External"/><Relationship Id="rId4" Type="http://schemas.openxmlformats.org/officeDocument/2006/relationships/hyperlink" Target="https://www.contrataciones.gov.py/licitaciones/convocatoria/1ef745d1-2994-6cfe-89e0-fb2626a92362.html" TargetMode="External"/><Relationship Id="rId9" Type="http://schemas.openxmlformats.org/officeDocument/2006/relationships/hyperlink" Target="https://www.meteorologia.gov.py/pronostico-de-caudales/" TargetMode="External"/><Relationship Id="rId14" Type="http://schemas.openxmlformats.org/officeDocument/2006/relationships/hyperlink" Target="http://www.dinac.gov.py/v3/index.php/dinac/subdirecciones/sub-direccion-de-seguridad-de-la-aviacion-civil" TargetMode="External"/><Relationship Id="rId22" Type="http://schemas.openxmlformats.org/officeDocument/2006/relationships/hyperlink" Target="http://www.dinac.gov.py/v3/index.php/transparencia-y-anticorrupcion-dinac/ley-5282-14-art-8-acceso-a-la-informacion-publica" TargetMode="External"/><Relationship Id="rId27" Type="http://schemas.openxmlformats.org/officeDocument/2006/relationships/hyperlink" Target="https://informacionpublica.paraguay.gov.py/" TargetMode="External"/><Relationship Id="rId30" Type="http://schemas.openxmlformats.org/officeDocument/2006/relationships/hyperlink" Target="https://denuncias.gov.py/portal-publico" TargetMode="External"/><Relationship Id="rId35" Type="http://schemas.openxmlformats.org/officeDocument/2006/relationships/drawing" Target="../drawings/drawing1.xml"/><Relationship Id="rId8" Type="http://schemas.openxmlformats.org/officeDocument/2006/relationships/hyperlink" Target="https://www.meteorologia.gov.py/wp-content/uploads/2025/04/Pronostico-Hidrologico-Mensu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8"/>
  <sheetViews>
    <sheetView tabSelected="1" view="pageBreakPreview" topLeftCell="A286" zoomScale="80" zoomScaleNormal="70" zoomScaleSheetLayoutView="80" workbookViewId="0">
      <selection activeCell="I290" sqref="I290"/>
    </sheetView>
  </sheetViews>
  <sheetFormatPr baseColWidth="10" defaultColWidth="9.140625" defaultRowHeight="15"/>
  <cols>
    <col min="1" max="1" width="22.5703125" style="12" customWidth="1"/>
    <col min="2" max="2" width="30.85546875" style="12" customWidth="1"/>
    <col min="3" max="3" width="29.85546875" style="19" customWidth="1"/>
    <col min="4" max="4" width="23.28515625" style="12" customWidth="1"/>
    <col min="5" max="5" width="26.7109375" style="12" customWidth="1"/>
    <col min="6" max="6" width="26.140625" style="12" customWidth="1"/>
    <col min="7" max="7" width="27.5703125" style="12" customWidth="1"/>
    <col min="8" max="16384" width="9.140625" style="1"/>
  </cols>
  <sheetData>
    <row r="1" spans="1:7" ht="15" customHeight="1">
      <c r="A1" s="80"/>
      <c r="B1" s="456" t="s">
        <v>481</v>
      </c>
      <c r="C1" s="456"/>
      <c r="D1" s="456"/>
      <c r="E1" s="456"/>
      <c r="F1" s="81"/>
      <c r="G1" s="82"/>
    </row>
    <row r="2" spans="1:7" ht="15" customHeight="1">
      <c r="A2" s="83"/>
      <c r="B2" s="457"/>
      <c r="C2" s="457"/>
      <c r="D2" s="457"/>
      <c r="E2" s="457"/>
      <c r="F2" s="84"/>
      <c r="G2" s="85"/>
    </row>
    <row r="3" spans="1:7" ht="15" customHeight="1">
      <c r="A3" s="83"/>
      <c r="B3" s="457"/>
      <c r="C3" s="457"/>
      <c r="D3" s="457"/>
      <c r="E3" s="457"/>
      <c r="F3" s="84"/>
      <c r="G3" s="85"/>
    </row>
    <row r="4" spans="1:7" ht="15.75" customHeight="1" thickBot="1">
      <c r="A4" s="86"/>
      <c r="B4" s="458"/>
      <c r="C4" s="458"/>
      <c r="D4" s="458"/>
      <c r="E4" s="458"/>
      <c r="F4" s="87"/>
      <c r="G4" s="88"/>
    </row>
    <row r="5" spans="1:7" ht="15" customHeight="1">
      <c r="A5" s="372" t="s">
        <v>83</v>
      </c>
      <c r="B5" s="373"/>
      <c r="C5" s="373"/>
      <c r="D5" s="373"/>
      <c r="E5" s="373"/>
      <c r="F5" s="373"/>
      <c r="G5" s="374"/>
    </row>
    <row r="6" spans="1:7" ht="15.75" customHeight="1" thickBot="1">
      <c r="A6" s="375"/>
      <c r="B6" s="376"/>
      <c r="C6" s="376"/>
      <c r="D6" s="376"/>
      <c r="E6" s="376"/>
      <c r="F6" s="376"/>
      <c r="G6" s="377"/>
    </row>
    <row r="7" spans="1:7" ht="15" customHeight="1">
      <c r="A7" s="392" t="s">
        <v>528</v>
      </c>
      <c r="B7" s="393"/>
      <c r="C7" s="393"/>
      <c r="D7" s="393"/>
      <c r="E7" s="393"/>
      <c r="F7" s="393"/>
      <c r="G7" s="394"/>
    </row>
    <row r="8" spans="1:7" ht="15" customHeight="1">
      <c r="A8" s="395"/>
      <c r="B8" s="396"/>
      <c r="C8" s="396"/>
      <c r="D8" s="396"/>
      <c r="E8" s="396"/>
      <c r="F8" s="396"/>
      <c r="G8" s="397"/>
    </row>
    <row r="9" spans="1:7" ht="18.75">
      <c r="A9" s="355" t="s">
        <v>0</v>
      </c>
      <c r="B9" s="356"/>
      <c r="C9" s="356"/>
      <c r="D9" s="356"/>
      <c r="E9" s="356"/>
      <c r="F9" s="356"/>
      <c r="G9" s="357"/>
    </row>
    <row r="10" spans="1:7" ht="18.75">
      <c r="A10" s="13" t="s">
        <v>1</v>
      </c>
      <c r="B10" s="410" t="s">
        <v>83</v>
      </c>
      <c r="C10" s="411"/>
      <c r="D10" s="411"/>
      <c r="E10" s="411"/>
      <c r="F10" s="411"/>
      <c r="G10" s="412"/>
    </row>
    <row r="11" spans="1:7" ht="18.75">
      <c r="A11" s="384" t="s">
        <v>527</v>
      </c>
      <c r="B11" s="385"/>
      <c r="C11" s="385"/>
      <c r="D11" s="385"/>
      <c r="E11" s="385"/>
      <c r="F11" s="385"/>
      <c r="G11" s="386"/>
    </row>
    <row r="12" spans="1:7" ht="18.75">
      <c r="A12" s="234" t="s">
        <v>2</v>
      </c>
      <c r="B12" s="235"/>
      <c r="C12" s="235"/>
      <c r="D12" s="235"/>
      <c r="E12" s="235"/>
      <c r="F12" s="235"/>
      <c r="G12" s="236"/>
    </row>
    <row r="13" spans="1:7" ht="15" customHeight="1">
      <c r="A13" s="205" t="s">
        <v>319</v>
      </c>
      <c r="B13" s="205"/>
      <c r="C13" s="205"/>
      <c r="D13" s="205"/>
      <c r="E13" s="205"/>
      <c r="F13" s="205"/>
      <c r="G13" s="205"/>
    </row>
    <row r="14" spans="1:7" ht="15" hidden="1" customHeight="1">
      <c r="A14" s="44"/>
      <c r="B14" s="44"/>
      <c r="C14" s="44"/>
      <c r="D14" s="44"/>
      <c r="E14" s="44"/>
      <c r="F14" s="44"/>
      <c r="G14" s="146"/>
    </row>
    <row r="15" spans="1:7" ht="15" hidden="1" customHeight="1">
      <c r="A15" s="44"/>
      <c r="B15" s="44"/>
      <c r="C15" s="44"/>
      <c r="D15" s="44"/>
      <c r="E15" s="44"/>
      <c r="F15" s="44"/>
      <c r="G15" s="146"/>
    </row>
    <row r="16" spans="1:7" s="2" customFormat="1" ht="18.75">
      <c r="A16" s="355" t="s">
        <v>433</v>
      </c>
      <c r="B16" s="356"/>
      <c r="C16" s="356"/>
      <c r="D16" s="356"/>
      <c r="E16" s="356"/>
      <c r="F16" s="356"/>
      <c r="G16" s="357"/>
    </row>
    <row r="17" spans="1:7" s="2" customFormat="1">
      <c r="A17" s="387" t="s">
        <v>327</v>
      </c>
      <c r="B17" s="388"/>
      <c r="C17" s="388"/>
      <c r="D17" s="388"/>
      <c r="E17" s="388"/>
      <c r="F17" s="388"/>
      <c r="G17" s="389"/>
    </row>
    <row r="18" spans="1:7" ht="15.75">
      <c r="A18" s="14" t="s">
        <v>3</v>
      </c>
      <c r="B18" s="400" t="s">
        <v>4</v>
      </c>
      <c r="C18" s="401"/>
      <c r="D18" s="402" t="s">
        <v>5</v>
      </c>
      <c r="E18" s="403"/>
      <c r="F18" s="402" t="s">
        <v>6</v>
      </c>
      <c r="G18" s="403"/>
    </row>
    <row r="19" spans="1:7" ht="15" customHeight="1">
      <c r="A19" s="6">
        <v>1</v>
      </c>
      <c r="B19" s="404" t="s">
        <v>84</v>
      </c>
      <c r="C19" s="405"/>
      <c r="D19" s="406" t="s">
        <v>154</v>
      </c>
      <c r="E19" s="407"/>
      <c r="F19" s="398" t="s">
        <v>96</v>
      </c>
      <c r="G19" s="399"/>
    </row>
    <row r="20" spans="1:7" ht="15" customHeight="1">
      <c r="A20" s="6">
        <f>A19+1</f>
        <v>2</v>
      </c>
      <c r="B20" s="316" t="s">
        <v>84</v>
      </c>
      <c r="C20" s="317"/>
      <c r="D20" s="334" t="s">
        <v>94</v>
      </c>
      <c r="E20" s="335"/>
      <c r="F20" s="398" t="s">
        <v>97</v>
      </c>
      <c r="G20" s="399"/>
    </row>
    <row r="21" spans="1:7" ht="15" customHeight="1">
      <c r="A21" s="6">
        <f t="shared" ref="A21:A35" si="0">A20+1</f>
        <v>3</v>
      </c>
      <c r="B21" s="390" t="s">
        <v>113</v>
      </c>
      <c r="C21" s="391"/>
      <c r="D21" s="336" t="s">
        <v>727</v>
      </c>
      <c r="E21" s="335"/>
      <c r="F21" s="316" t="s">
        <v>101</v>
      </c>
      <c r="G21" s="317"/>
    </row>
    <row r="22" spans="1:7" ht="15" customHeight="1">
      <c r="A22" s="6">
        <f t="shared" si="0"/>
        <v>4</v>
      </c>
      <c r="B22" s="316" t="s">
        <v>85</v>
      </c>
      <c r="C22" s="317"/>
      <c r="D22" s="334" t="s">
        <v>95</v>
      </c>
      <c r="E22" s="335"/>
      <c r="F22" s="316" t="s">
        <v>98</v>
      </c>
      <c r="G22" s="317"/>
    </row>
    <row r="23" spans="1:7" s="22" customFormat="1" ht="15" customHeight="1">
      <c r="A23" s="6">
        <f t="shared" si="0"/>
        <v>5</v>
      </c>
      <c r="B23" s="316" t="s">
        <v>86</v>
      </c>
      <c r="C23" s="317"/>
      <c r="D23" s="408" t="s">
        <v>231</v>
      </c>
      <c r="E23" s="409"/>
      <c r="F23" s="408" t="s">
        <v>230</v>
      </c>
      <c r="G23" s="409"/>
    </row>
    <row r="24" spans="1:7" ht="15" customHeight="1">
      <c r="A24" s="6">
        <f t="shared" si="0"/>
        <v>6</v>
      </c>
      <c r="B24" s="20" t="s">
        <v>156</v>
      </c>
      <c r="C24" s="17"/>
      <c r="D24" s="336" t="s">
        <v>722</v>
      </c>
      <c r="E24" s="353"/>
      <c r="F24" s="308" t="s">
        <v>155</v>
      </c>
      <c r="G24" s="309"/>
    </row>
    <row r="25" spans="1:7" ht="15" customHeight="1">
      <c r="A25" s="6">
        <f t="shared" si="0"/>
        <v>7</v>
      </c>
      <c r="B25" s="316" t="s">
        <v>87</v>
      </c>
      <c r="C25" s="317"/>
      <c r="D25" s="337" t="s">
        <v>163</v>
      </c>
      <c r="E25" s="338"/>
      <c r="F25" s="330" t="s">
        <v>164</v>
      </c>
      <c r="G25" s="331"/>
    </row>
    <row r="26" spans="1:7" ht="15" customHeight="1">
      <c r="A26" s="6">
        <f t="shared" si="0"/>
        <v>8</v>
      </c>
      <c r="B26" s="316" t="s">
        <v>88</v>
      </c>
      <c r="C26" s="317"/>
      <c r="D26" s="332" t="s">
        <v>162</v>
      </c>
      <c r="E26" s="333"/>
      <c r="F26" s="351" t="s">
        <v>161</v>
      </c>
      <c r="G26" s="352"/>
    </row>
    <row r="27" spans="1:7" ht="15" customHeight="1">
      <c r="A27" s="6">
        <f t="shared" si="0"/>
        <v>9</v>
      </c>
      <c r="B27" s="316" t="s">
        <v>89</v>
      </c>
      <c r="C27" s="317"/>
      <c r="D27" s="325" t="s">
        <v>157</v>
      </c>
      <c r="E27" s="326"/>
      <c r="F27" s="316" t="s">
        <v>99</v>
      </c>
      <c r="G27" s="317"/>
    </row>
    <row r="28" spans="1:7" ht="15" customHeight="1">
      <c r="A28" s="349">
        <f t="shared" si="0"/>
        <v>10</v>
      </c>
      <c r="B28" s="290" t="s">
        <v>90</v>
      </c>
      <c r="C28" s="291"/>
      <c r="D28" s="321" t="s">
        <v>255</v>
      </c>
      <c r="E28" s="322"/>
      <c r="F28" s="319" t="s">
        <v>256</v>
      </c>
      <c r="G28" s="320"/>
    </row>
    <row r="29" spans="1:7" s="22" customFormat="1">
      <c r="A29" s="350"/>
      <c r="B29" s="292"/>
      <c r="C29" s="293"/>
      <c r="D29" s="321" t="s">
        <v>257</v>
      </c>
      <c r="E29" s="322"/>
      <c r="F29" s="319" t="s">
        <v>258</v>
      </c>
      <c r="G29" s="320"/>
    </row>
    <row r="30" spans="1:7">
      <c r="A30" s="6">
        <f>A28+1</f>
        <v>11</v>
      </c>
      <c r="B30" s="316" t="s">
        <v>91</v>
      </c>
      <c r="C30" s="317"/>
      <c r="D30" s="336" t="s">
        <v>726</v>
      </c>
      <c r="E30" s="353"/>
      <c r="F30" s="380" t="s">
        <v>725</v>
      </c>
      <c r="G30" s="381"/>
    </row>
    <row r="31" spans="1:7" ht="15" customHeight="1">
      <c r="A31" s="6">
        <f t="shared" si="0"/>
        <v>12</v>
      </c>
      <c r="B31" s="316" t="s">
        <v>92</v>
      </c>
      <c r="C31" s="317"/>
      <c r="D31" s="378" t="s">
        <v>724</v>
      </c>
      <c r="E31" s="379"/>
      <c r="F31" s="382" t="s">
        <v>322</v>
      </c>
      <c r="G31" s="383"/>
    </row>
    <row r="32" spans="1:7" ht="15" customHeight="1">
      <c r="A32" s="6">
        <f t="shared" si="0"/>
        <v>13</v>
      </c>
      <c r="B32" s="316" t="s">
        <v>93</v>
      </c>
      <c r="C32" s="317"/>
      <c r="D32" s="336" t="s">
        <v>723</v>
      </c>
      <c r="E32" s="353"/>
      <c r="F32" s="316" t="s">
        <v>100</v>
      </c>
      <c r="G32" s="317"/>
    </row>
    <row r="33" spans="1:7" s="22" customFormat="1" ht="15" customHeight="1">
      <c r="A33" s="6">
        <f t="shared" si="0"/>
        <v>14</v>
      </c>
      <c r="B33" s="284" t="s">
        <v>158</v>
      </c>
      <c r="C33" s="285"/>
      <c r="D33" s="286" t="s">
        <v>159</v>
      </c>
      <c r="E33" s="287"/>
      <c r="F33" s="284" t="s">
        <v>160</v>
      </c>
      <c r="G33" s="285"/>
    </row>
    <row r="34" spans="1:7" s="22" customFormat="1" ht="15" customHeight="1">
      <c r="A34" s="6">
        <f t="shared" si="0"/>
        <v>15</v>
      </c>
      <c r="B34" s="112" t="s">
        <v>315</v>
      </c>
      <c r="C34" s="111"/>
      <c r="D34" s="288" t="s">
        <v>323</v>
      </c>
      <c r="E34" s="289"/>
      <c r="F34" s="112" t="s">
        <v>317</v>
      </c>
      <c r="G34" s="147"/>
    </row>
    <row r="35" spans="1:7" ht="15" customHeight="1">
      <c r="A35" s="6">
        <f t="shared" si="0"/>
        <v>16</v>
      </c>
      <c r="B35" s="323" t="s">
        <v>316</v>
      </c>
      <c r="C35" s="324"/>
      <c r="D35" s="288" t="s">
        <v>324</v>
      </c>
      <c r="E35" s="289"/>
      <c r="F35" s="323" t="s">
        <v>318</v>
      </c>
      <c r="G35" s="324"/>
    </row>
    <row r="36" spans="1:7">
      <c r="A36" s="342" t="s">
        <v>46</v>
      </c>
      <c r="B36" s="343"/>
      <c r="C36" s="343"/>
      <c r="D36" s="344"/>
      <c r="E36" s="313">
        <v>17</v>
      </c>
      <c r="F36" s="314"/>
      <c r="G36" s="315"/>
    </row>
    <row r="37" spans="1:7" ht="15.75" customHeight="1">
      <c r="A37" s="345" t="s">
        <v>48</v>
      </c>
      <c r="B37" s="346"/>
      <c r="C37" s="346"/>
      <c r="D37" s="347"/>
      <c r="E37" s="313">
        <v>9</v>
      </c>
      <c r="F37" s="314"/>
      <c r="G37" s="315"/>
    </row>
    <row r="38" spans="1:7" ht="15.75" customHeight="1">
      <c r="A38" s="345" t="s">
        <v>47</v>
      </c>
      <c r="B38" s="346"/>
      <c r="C38" s="346"/>
      <c r="D38" s="347"/>
      <c r="E38" s="313">
        <v>8</v>
      </c>
      <c r="F38" s="314"/>
      <c r="G38" s="315"/>
    </row>
    <row r="39" spans="1:7">
      <c r="A39" s="348" t="s">
        <v>50</v>
      </c>
      <c r="B39" s="348"/>
      <c r="C39" s="348"/>
      <c r="D39" s="348"/>
      <c r="E39" s="318">
        <v>11</v>
      </c>
      <c r="F39" s="318"/>
      <c r="G39" s="318"/>
    </row>
    <row r="40" spans="1:7" ht="18.75">
      <c r="A40" s="355" t="s">
        <v>71</v>
      </c>
      <c r="B40" s="356"/>
      <c r="C40" s="356"/>
      <c r="D40" s="356"/>
      <c r="E40" s="356"/>
      <c r="F40" s="356"/>
      <c r="G40" s="357"/>
    </row>
    <row r="41" spans="1:7" ht="16.5">
      <c r="A41" s="221" t="s">
        <v>78</v>
      </c>
      <c r="B41" s="222"/>
      <c r="C41" s="222"/>
      <c r="D41" s="222"/>
      <c r="E41" s="222"/>
      <c r="F41" s="222"/>
      <c r="G41" s="223"/>
    </row>
    <row r="42" spans="1:7" ht="15" customHeight="1">
      <c r="A42" s="327" t="s">
        <v>532</v>
      </c>
      <c r="B42" s="328"/>
      <c r="C42" s="328"/>
      <c r="D42" s="328"/>
      <c r="E42" s="328"/>
      <c r="F42" s="328"/>
      <c r="G42" s="329"/>
    </row>
    <row r="43" spans="1:7" ht="15.75" customHeight="1">
      <c r="A43" s="339" t="s">
        <v>79</v>
      </c>
      <c r="B43" s="340"/>
      <c r="C43" s="340"/>
      <c r="D43" s="340"/>
      <c r="E43" s="340"/>
      <c r="F43" s="340"/>
      <c r="G43" s="341"/>
    </row>
    <row r="44" spans="1:7" ht="15" customHeight="1">
      <c r="A44" s="327" t="s">
        <v>532</v>
      </c>
      <c r="B44" s="328"/>
      <c r="C44" s="328"/>
      <c r="D44" s="328"/>
      <c r="E44" s="328"/>
      <c r="F44" s="328"/>
      <c r="G44" s="329"/>
    </row>
    <row r="45" spans="1:7" ht="31.5">
      <c r="A45" s="57" t="s">
        <v>7</v>
      </c>
      <c r="B45" s="310" t="s">
        <v>52</v>
      </c>
      <c r="C45" s="311"/>
      <c r="D45" s="57" t="s">
        <v>8</v>
      </c>
      <c r="E45" s="310" t="s">
        <v>9</v>
      </c>
      <c r="F45" s="311"/>
      <c r="G45" s="10" t="s">
        <v>10</v>
      </c>
    </row>
    <row r="46" spans="1:7" ht="386.25" customHeight="1">
      <c r="A46" s="155" t="s">
        <v>375</v>
      </c>
      <c r="B46" s="312" t="s">
        <v>376</v>
      </c>
      <c r="C46" s="312"/>
      <c r="D46" s="155" t="s">
        <v>377</v>
      </c>
      <c r="E46" s="358" t="s">
        <v>378</v>
      </c>
      <c r="F46" s="358"/>
      <c r="G46" s="155" t="s">
        <v>379</v>
      </c>
    </row>
    <row r="47" spans="1:7" ht="226.5" customHeight="1">
      <c r="A47" s="312" t="s">
        <v>380</v>
      </c>
      <c r="B47" s="312" t="s">
        <v>381</v>
      </c>
      <c r="C47" s="312"/>
      <c r="D47" s="312" t="s">
        <v>732</v>
      </c>
      <c r="E47" s="358"/>
      <c r="F47" s="358"/>
      <c r="G47" s="71" t="s">
        <v>103</v>
      </c>
    </row>
    <row r="48" spans="1:7" ht="195.75" customHeight="1">
      <c r="A48" s="312"/>
      <c r="B48" s="312"/>
      <c r="C48" s="312"/>
      <c r="D48" s="312"/>
      <c r="E48" s="358"/>
      <c r="F48" s="358"/>
      <c r="G48" s="71"/>
    </row>
    <row r="49" spans="1:7" ht="409.5" customHeight="1">
      <c r="A49" s="155" t="s">
        <v>382</v>
      </c>
      <c r="B49" s="312" t="s">
        <v>383</v>
      </c>
      <c r="C49" s="312"/>
      <c r="D49" s="155" t="s">
        <v>757</v>
      </c>
      <c r="E49" s="312" t="s">
        <v>384</v>
      </c>
      <c r="F49" s="312"/>
      <c r="G49" s="71" t="s">
        <v>385</v>
      </c>
    </row>
    <row r="50" spans="1:7" ht="354" customHeight="1">
      <c r="A50" s="156" t="s">
        <v>386</v>
      </c>
      <c r="B50" s="354" t="s">
        <v>387</v>
      </c>
      <c r="C50" s="354"/>
      <c r="D50" s="156" t="s">
        <v>388</v>
      </c>
      <c r="E50" s="354" t="s">
        <v>389</v>
      </c>
      <c r="F50" s="354"/>
      <c r="G50" s="157" t="s">
        <v>390</v>
      </c>
    </row>
    <row r="51" spans="1:7" s="22" customFormat="1" ht="378" customHeight="1">
      <c r="A51" s="164"/>
      <c r="B51" s="165"/>
      <c r="C51" s="165"/>
      <c r="D51" s="165"/>
      <c r="E51" s="165"/>
      <c r="F51" s="165"/>
      <c r="G51" s="166"/>
    </row>
    <row r="52" spans="1:7" s="22" customFormat="1" ht="378" customHeight="1">
      <c r="A52" s="68"/>
      <c r="B52" s="69"/>
      <c r="C52" s="69"/>
      <c r="D52" s="69"/>
      <c r="E52" s="69"/>
      <c r="F52" s="69"/>
      <c r="G52" s="70"/>
    </row>
    <row r="53" spans="1:7" s="22" customFormat="1" ht="15" customHeight="1">
      <c r="A53" s="168" t="s">
        <v>351</v>
      </c>
      <c r="B53" s="42"/>
      <c r="C53" s="42"/>
      <c r="D53" s="42"/>
      <c r="E53" s="42"/>
      <c r="F53" s="42"/>
      <c r="G53" s="167"/>
    </row>
    <row r="54" spans="1:7" s="22" customFormat="1" ht="15" customHeight="1">
      <c r="A54" s="168" t="s">
        <v>352</v>
      </c>
      <c r="B54" s="42"/>
      <c r="C54" s="42"/>
      <c r="D54" s="42"/>
      <c r="E54" s="42"/>
      <c r="F54" s="42"/>
      <c r="G54" s="167"/>
    </row>
    <row r="55" spans="1:7" s="22" customFormat="1" ht="15" customHeight="1">
      <c r="A55" s="169" t="s">
        <v>353</v>
      </c>
      <c r="B55" s="42"/>
      <c r="C55" s="42"/>
      <c r="D55" s="42"/>
      <c r="E55" s="42"/>
      <c r="F55" s="42"/>
      <c r="G55" s="167"/>
    </row>
    <row r="56" spans="1:7" s="22" customFormat="1" ht="15" customHeight="1">
      <c r="A56" s="169" t="s">
        <v>354</v>
      </c>
      <c r="B56" s="42"/>
      <c r="C56" s="42"/>
      <c r="D56" s="42"/>
      <c r="E56" s="42"/>
      <c r="F56" s="42"/>
      <c r="G56" s="167"/>
    </row>
    <row r="57" spans="1:7" s="22" customFormat="1" ht="15" customHeight="1">
      <c r="A57" s="169" t="s">
        <v>355</v>
      </c>
      <c r="B57" s="42"/>
      <c r="C57" s="42"/>
      <c r="D57" s="42"/>
      <c r="E57" s="42"/>
      <c r="F57" s="42"/>
      <c r="G57" s="167"/>
    </row>
    <row r="58" spans="1:7" s="22" customFormat="1" ht="15" customHeight="1">
      <c r="A58" s="168" t="s">
        <v>356</v>
      </c>
      <c r="B58" s="42"/>
      <c r="C58" s="42"/>
      <c r="D58" s="42"/>
      <c r="E58" s="42"/>
      <c r="F58" s="42"/>
      <c r="G58" s="167"/>
    </row>
    <row r="59" spans="1:7" s="22" customFormat="1" ht="15" customHeight="1">
      <c r="A59" s="170" t="s">
        <v>357</v>
      </c>
      <c r="B59" s="171"/>
      <c r="C59" s="171"/>
      <c r="D59" s="171"/>
      <c r="E59" s="171"/>
      <c r="F59" s="171"/>
      <c r="G59" s="172"/>
    </row>
    <row r="60" spans="1:7" ht="18.75">
      <c r="A60" s="355" t="s">
        <v>72</v>
      </c>
      <c r="B60" s="356"/>
      <c r="C60" s="356"/>
      <c r="D60" s="356"/>
      <c r="E60" s="356"/>
      <c r="F60" s="356"/>
      <c r="G60" s="357"/>
    </row>
    <row r="61" spans="1:7" ht="16.5">
      <c r="A61" s="221" t="s">
        <v>165</v>
      </c>
      <c r="B61" s="222"/>
      <c r="C61" s="222"/>
      <c r="D61" s="222"/>
      <c r="E61" s="222"/>
      <c r="F61" s="222"/>
      <c r="G61" s="223"/>
    </row>
    <row r="62" spans="1:7" ht="15.75" customHeight="1">
      <c r="A62" s="51" t="s">
        <v>11</v>
      </c>
      <c r="B62" s="199" t="s">
        <v>49</v>
      </c>
      <c r="C62" s="200"/>
      <c r="D62" s="201"/>
      <c r="E62" s="199" t="s">
        <v>53</v>
      </c>
      <c r="F62" s="200"/>
      <c r="G62" s="201"/>
    </row>
    <row r="63" spans="1:7" s="22" customFormat="1" ht="15.75" customHeight="1">
      <c r="A63" s="24" t="s">
        <v>252</v>
      </c>
      <c r="B63" s="224" t="s">
        <v>104</v>
      </c>
      <c r="C63" s="225"/>
      <c r="D63" s="226"/>
      <c r="E63" s="281" t="s">
        <v>321</v>
      </c>
      <c r="F63" s="282"/>
      <c r="G63" s="283"/>
    </row>
    <row r="64" spans="1:7" s="22" customFormat="1" ht="15.75" customHeight="1">
      <c r="A64" s="24" t="s">
        <v>253</v>
      </c>
      <c r="B64" s="224" t="s">
        <v>104</v>
      </c>
      <c r="C64" s="225"/>
      <c r="D64" s="226"/>
      <c r="E64" s="281" t="s">
        <v>321</v>
      </c>
      <c r="F64" s="282"/>
      <c r="G64" s="283"/>
    </row>
    <row r="65" spans="1:7" s="22" customFormat="1" ht="15.75" customHeight="1">
      <c r="A65" s="24" t="s">
        <v>254</v>
      </c>
      <c r="B65" s="224" t="s">
        <v>104</v>
      </c>
      <c r="C65" s="225"/>
      <c r="D65" s="226"/>
      <c r="E65" s="281" t="s">
        <v>321</v>
      </c>
      <c r="F65" s="282"/>
      <c r="G65" s="283"/>
    </row>
    <row r="66" spans="1:7" ht="15" customHeight="1">
      <c r="A66" s="294" t="s">
        <v>320</v>
      </c>
      <c r="B66" s="295"/>
      <c r="C66" s="295"/>
      <c r="D66" s="295"/>
      <c r="E66" s="295"/>
      <c r="F66" s="295"/>
      <c r="G66" s="296"/>
    </row>
    <row r="67" spans="1:7" ht="16.5">
      <c r="A67" s="221" t="s">
        <v>73</v>
      </c>
      <c r="B67" s="222"/>
      <c r="C67" s="222"/>
      <c r="D67" s="222"/>
      <c r="E67" s="222"/>
      <c r="F67" s="222"/>
      <c r="G67" s="223"/>
    </row>
    <row r="68" spans="1:7" ht="15.75">
      <c r="A68" s="51" t="s">
        <v>11</v>
      </c>
      <c r="B68" s="199" t="s">
        <v>12</v>
      </c>
      <c r="C68" s="200"/>
      <c r="D68" s="201"/>
      <c r="E68" s="230" t="s">
        <v>529</v>
      </c>
      <c r="F68" s="231"/>
      <c r="G68" s="232"/>
    </row>
    <row r="69" spans="1:7" s="22" customFormat="1" ht="53.1" customHeight="1">
      <c r="A69" s="24" t="s">
        <v>252</v>
      </c>
      <c r="B69" s="366">
        <v>1</v>
      </c>
      <c r="C69" s="367"/>
      <c r="D69" s="368"/>
      <c r="E69" s="297" t="s">
        <v>533</v>
      </c>
      <c r="F69" s="365"/>
      <c r="G69" s="298"/>
    </row>
    <row r="70" spans="1:7" s="22" customFormat="1" ht="53.1" customHeight="1">
      <c r="A70" s="24" t="s">
        <v>253</v>
      </c>
      <c r="B70" s="366">
        <v>1</v>
      </c>
      <c r="C70" s="367"/>
      <c r="D70" s="368"/>
      <c r="E70" s="297" t="s">
        <v>534</v>
      </c>
      <c r="F70" s="365"/>
      <c r="G70" s="298"/>
    </row>
    <row r="71" spans="1:7" s="22" customFormat="1" ht="15" customHeight="1">
      <c r="A71" s="24" t="s">
        <v>254</v>
      </c>
      <c r="B71" s="366" t="s">
        <v>535</v>
      </c>
      <c r="C71" s="367"/>
      <c r="D71" s="368"/>
      <c r="E71" s="369" t="s">
        <v>104</v>
      </c>
      <c r="F71" s="370"/>
      <c r="G71" s="371"/>
    </row>
    <row r="72" spans="1:7" s="22" customFormat="1" ht="15" customHeight="1">
      <c r="A72" s="294" t="s">
        <v>531</v>
      </c>
      <c r="B72" s="295"/>
      <c r="C72" s="295"/>
      <c r="D72" s="295"/>
      <c r="E72" s="295"/>
      <c r="F72" s="295"/>
      <c r="G72" s="296"/>
    </row>
    <row r="73" spans="1:7" ht="15" customHeight="1">
      <c r="A73" s="294" t="s">
        <v>530</v>
      </c>
      <c r="B73" s="295"/>
      <c r="C73" s="295"/>
      <c r="D73" s="295"/>
      <c r="E73" s="295"/>
      <c r="F73" s="295"/>
      <c r="G73" s="296"/>
    </row>
    <row r="74" spans="1:7" s="22" customFormat="1" ht="31.5" customHeight="1">
      <c r="A74" s="193" t="s">
        <v>755</v>
      </c>
      <c r="B74" s="194"/>
      <c r="C74" s="194"/>
      <c r="D74" s="194"/>
      <c r="E74" s="194"/>
      <c r="F74" s="194"/>
      <c r="G74" s="195"/>
    </row>
    <row r="75" spans="1:7" s="43" customFormat="1" ht="305.25" customHeight="1">
      <c r="A75" s="117"/>
      <c r="B75" s="173"/>
      <c r="C75" s="174"/>
      <c r="D75" s="173"/>
      <c r="E75" s="173"/>
      <c r="F75" s="173"/>
      <c r="G75" s="175"/>
    </row>
    <row r="76" spans="1:7" ht="16.5">
      <c r="A76" s="221" t="s">
        <v>74</v>
      </c>
      <c r="B76" s="222"/>
      <c r="C76" s="222"/>
      <c r="D76" s="222"/>
      <c r="E76" s="222"/>
      <c r="F76" s="222"/>
      <c r="G76" s="223"/>
    </row>
    <row r="77" spans="1:7" s="22" customFormat="1" ht="15.75">
      <c r="A77" s="55" t="s">
        <v>11</v>
      </c>
      <c r="B77" s="55" t="s">
        <v>13</v>
      </c>
      <c r="C77" s="230" t="s">
        <v>14</v>
      </c>
      <c r="D77" s="232"/>
      <c r="E77" s="230" t="s">
        <v>82</v>
      </c>
      <c r="F77" s="232"/>
      <c r="G77" s="55" t="s">
        <v>54</v>
      </c>
    </row>
    <row r="78" spans="1:7" s="22" customFormat="1" ht="45">
      <c r="A78" s="154" t="s">
        <v>252</v>
      </c>
      <c r="B78" s="154">
        <v>5</v>
      </c>
      <c r="C78" s="202">
        <v>5</v>
      </c>
      <c r="D78" s="203"/>
      <c r="E78" s="204" t="s">
        <v>728</v>
      </c>
      <c r="F78" s="204"/>
      <c r="G78" s="46" t="s">
        <v>729</v>
      </c>
    </row>
    <row r="79" spans="1:7" ht="45">
      <c r="A79" s="154" t="s">
        <v>253</v>
      </c>
      <c r="B79" s="154">
        <v>7</v>
      </c>
      <c r="C79" s="202">
        <v>7</v>
      </c>
      <c r="D79" s="203"/>
      <c r="E79" s="204" t="s">
        <v>730</v>
      </c>
      <c r="F79" s="204"/>
      <c r="G79" s="46" t="s">
        <v>729</v>
      </c>
    </row>
    <row r="80" spans="1:7" s="3" customFormat="1" ht="45">
      <c r="A80" s="154" t="s">
        <v>254</v>
      </c>
      <c r="B80" s="154">
        <v>9</v>
      </c>
      <c r="C80" s="202">
        <v>7</v>
      </c>
      <c r="D80" s="203"/>
      <c r="E80" s="204" t="s">
        <v>731</v>
      </c>
      <c r="F80" s="204"/>
      <c r="G80" s="46" t="s">
        <v>729</v>
      </c>
    </row>
    <row r="81" spans="1:7" s="3" customFormat="1" ht="330.75" customHeight="1">
      <c r="A81" s="176"/>
      <c r="B81" s="177"/>
      <c r="C81" s="178"/>
      <c r="D81" s="177"/>
      <c r="E81" s="177"/>
      <c r="F81" s="177"/>
      <c r="G81" s="179"/>
    </row>
    <row r="82" spans="1:7" ht="16.5">
      <c r="A82" s="432" t="s">
        <v>733</v>
      </c>
      <c r="B82" s="432"/>
      <c r="C82" s="432"/>
      <c r="D82" s="432"/>
      <c r="E82" s="432"/>
      <c r="F82" s="432"/>
      <c r="G82" s="432"/>
    </row>
    <row r="83" spans="1:7" ht="31.5">
      <c r="A83" s="61" t="s">
        <v>16</v>
      </c>
      <c r="B83" s="55" t="s">
        <v>17</v>
      </c>
      <c r="C83" s="55" t="s">
        <v>18</v>
      </c>
      <c r="D83" s="55" t="s">
        <v>19</v>
      </c>
      <c r="E83" s="55" t="s">
        <v>20</v>
      </c>
      <c r="F83" s="51" t="s">
        <v>347</v>
      </c>
      <c r="G83" s="62" t="s">
        <v>21</v>
      </c>
    </row>
    <row r="84" spans="1:7" ht="111.75" customHeight="1">
      <c r="A84" s="155" t="s">
        <v>734</v>
      </c>
      <c r="B84" s="155" t="s">
        <v>232</v>
      </c>
      <c r="C84" s="155" t="s">
        <v>104</v>
      </c>
      <c r="D84" s="155" t="s">
        <v>735</v>
      </c>
      <c r="E84" s="158" t="s">
        <v>104</v>
      </c>
      <c r="F84" s="158" t="s">
        <v>104</v>
      </c>
      <c r="G84" s="71" t="s">
        <v>736</v>
      </c>
    </row>
    <row r="85" spans="1:7" ht="258.75" customHeight="1">
      <c r="A85" s="155" t="s">
        <v>737</v>
      </c>
      <c r="B85" s="155" t="s">
        <v>233</v>
      </c>
      <c r="C85" s="155" t="s">
        <v>738</v>
      </c>
      <c r="D85" s="155" t="s">
        <v>739</v>
      </c>
      <c r="E85" s="159">
        <v>0.51</v>
      </c>
      <c r="F85" s="158" t="s">
        <v>740</v>
      </c>
      <c r="G85" s="71" t="s">
        <v>736</v>
      </c>
    </row>
    <row r="86" spans="1:7" s="22" customFormat="1" ht="96" customHeight="1">
      <c r="A86" s="155" t="s">
        <v>234</v>
      </c>
      <c r="B86" s="155" t="s">
        <v>235</v>
      </c>
      <c r="C86" s="160" t="s">
        <v>741</v>
      </c>
      <c r="D86" s="160" t="s">
        <v>742</v>
      </c>
      <c r="E86" s="161">
        <v>27</v>
      </c>
      <c r="F86" s="158" t="s">
        <v>743</v>
      </c>
      <c r="G86" s="155" t="s">
        <v>736</v>
      </c>
    </row>
    <row r="87" spans="1:7" ht="95.25" customHeight="1">
      <c r="A87" s="155" t="s">
        <v>236</v>
      </c>
      <c r="B87" s="155" t="s">
        <v>237</v>
      </c>
      <c r="C87" s="155" t="s">
        <v>744</v>
      </c>
      <c r="D87" s="155" t="s">
        <v>745</v>
      </c>
      <c r="E87" s="159">
        <v>0.26</v>
      </c>
      <c r="F87" s="158" t="s">
        <v>746</v>
      </c>
      <c r="G87" s="155" t="s">
        <v>736</v>
      </c>
    </row>
    <row r="88" spans="1:7" ht="109.5" customHeight="1">
      <c r="A88" s="465" t="s">
        <v>238</v>
      </c>
      <c r="B88" s="354" t="s">
        <v>239</v>
      </c>
      <c r="C88" s="155" t="s">
        <v>747</v>
      </c>
      <c r="D88" s="155" t="s">
        <v>748</v>
      </c>
      <c r="E88" s="162">
        <v>10.4</v>
      </c>
      <c r="F88" s="468" t="s">
        <v>749</v>
      </c>
      <c r="G88" s="354" t="s">
        <v>736</v>
      </c>
    </row>
    <row r="89" spans="1:7" ht="53.25" customHeight="1">
      <c r="A89" s="466"/>
      <c r="B89" s="467"/>
      <c r="C89" s="155" t="s">
        <v>750</v>
      </c>
      <c r="D89" s="155" t="s">
        <v>751</v>
      </c>
      <c r="E89" s="162">
        <v>3</v>
      </c>
      <c r="F89" s="469"/>
      <c r="G89" s="467"/>
    </row>
    <row r="90" spans="1:7" ht="91.5" customHeight="1">
      <c r="A90" s="155" t="s">
        <v>240</v>
      </c>
      <c r="B90" s="155" t="s">
        <v>358</v>
      </c>
      <c r="C90" s="155" t="s">
        <v>752</v>
      </c>
      <c r="D90" s="154" t="s">
        <v>359</v>
      </c>
      <c r="E90" s="163">
        <v>0.2</v>
      </c>
      <c r="F90" s="158" t="s">
        <v>241</v>
      </c>
      <c r="G90" s="71" t="s">
        <v>736</v>
      </c>
    </row>
    <row r="91" spans="1:7" s="3" customFormat="1" ht="18.75" customHeight="1">
      <c r="A91" s="359" t="s">
        <v>296</v>
      </c>
      <c r="B91" s="360"/>
      <c r="C91" s="360"/>
      <c r="D91" s="360"/>
      <c r="E91" s="360"/>
      <c r="F91" s="360"/>
      <c r="G91" s="361"/>
    </row>
    <row r="92" spans="1:7" s="3" customFormat="1" ht="15.75">
      <c r="A92" s="230" t="s">
        <v>297</v>
      </c>
      <c r="B92" s="231"/>
      <c r="C92" s="231"/>
      <c r="D92" s="231"/>
      <c r="E92" s="231"/>
      <c r="F92" s="231"/>
      <c r="G92" s="232"/>
    </row>
    <row r="93" spans="1:7" s="3" customFormat="1" ht="31.5">
      <c r="A93" s="55" t="s">
        <v>16</v>
      </c>
      <c r="B93" s="55" t="s">
        <v>17</v>
      </c>
      <c r="C93" s="55" t="s">
        <v>18</v>
      </c>
      <c r="D93" s="55" t="s">
        <v>19</v>
      </c>
      <c r="E93" s="55" t="s">
        <v>20</v>
      </c>
      <c r="F93" s="55" t="s">
        <v>298</v>
      </c>
      <c r="G93" s="51" t="s">
        <v>21</v>
      </c>
    </row>
    <row r="94" spans="1:7" s="3" customFormat="1" ht="344.25" customHeight="1">
      <c r="A94" s="153" t="s">
        <v>313</v>
      </c>
      <c r="B94" s="58" t="s">
        <v>299</v>
      </c>
      <c r="C94" s="58" t="s">
        <v>300</v>
      </c>
      <c r="D94" s="58" t="s">
        <v>301</v>
      </c>
      <c r="E94" s="38">
        <v>1</v>
      </c>
      <c r="F94" s="58" t="s">
        <v>302</v>
      </c>
      <c r="G94" s="58" t="s">
        <v>303</v>
      </c>
    </row>
    <row r="95" spans="1:7" s="3" customFormat="1" ht="102" customHeight="1">
      <c r="A95" s="153" t="s">
        <v>311</v>
      </c>
      <c r="B95" s="58" t="s">
        <v>299</v>
      </c>
      <c r="C95" s="58" t="s">
        <v>300</v>
      </c>
      <c r="D95" s="58" t="s">
        <v>301</v>
      </c>
      <c r="E95" s="38">
        <v>1</v>
      </c>
      <c r="F95" s="58" t="s">
        <v>304</v>
      </c>
      <c r="G95" s="58" t="s">
        <v>312</v>
      </c>
    </row>
    <row r="96" spans="1:7" s="3" customFormat="1" ht="15.75">
      <c r="A96" s="230" t="s">
        <v>305</v>
      </c>
      <c r="B96" s="231"/>
      <c r="C96" s="231"/>
      <c r="D96" s="231"/>
      <c r="E96" s="231"/>
      <c r="F96" s="231"/>
      <c r="G96" s="232"/>
    </row>
    <row r="97" spans="1:7" s="3" customFormat="1" ht="31.5">
      <c r="A97" s="55" t="s">
        <v>16</v>
      </c>
      <c r="B97" s="55" t="s">
        <v>17</v>
      </c>
      <c r="C97" s="55" t="s">
        <v>18</v>
      </c>
      <c r="D97" s="55" t="s">
        <v>19</v>
      </c>
      <c r="E97" s="55" t="s">
        <v>20</v>
      </c>
      <c r="F97" s="55" t="s">
        <v>298</v>
      </c>
      <c r="G97" s="51" t="s">
        <v>21</v>
      </c>
    </row>
    <row r="98" spans="1:7" s="3" customFormat="1" ht="201.75" customHeight="1">
      <c r="A98" s="153" t="s">
        <v>306</v>
      </c>
      <c r="B98" s="58" t="s">
        <v>307</v>
      </c>
      <c r="C98" s="58" t="s">
        <v>308</v>
      </c>
      <c r="D98" s="58" t="s">
        <v>301</v>
      </c>
      <c r="E98" s="38" t="s">
        <v>104</v>
      </c>
      <c r="F98" s="58" t="s">
        <v>309</v>
      </c>
      <c r="G98" s="58" t="s">
        <v>310</v>
      </c>
    </row>
    <row r="99" spans="1:7" ht="15.75" customHeight="1">
      <c r="A99" s="435" t="s">
        <v>152</v>
      </c>
      <c r="B99" s="436"/>
      <c r="C99" s="436"/>
      <c r="D99" s="436"/>
      <c r="E99" s="436"/>
      <c r="F99" s="436"/>
      <c r="G99" s="437"/>
    </row>
    <row r="100" spans="1:7" ht="15.75">
      <c r="A100" s="230" t="s">
        <v>125</v>
      </c>
      <c r="B100" s="231"/>
      <c r="C100" s="231"/>
      <c r="D100" s="231"/>
      <c r="E100" s="231"/>
      <c r="F100" s="231"/>
      <c r="G100" s="232"/>
    </row>
    <row r="101" spans="1:7" ht="15.75">
      <c r="A101" s="230" t="s">
        <v>126</v>
      </c>
      <c r="B101" s="231"/>
      <c r="C101" s="231"/>
      <c r="D101" s="231"/>
      <c r="E101" s="231"/>
      <c r="F101" s="231"/>
      <c r="G101" s="232"/>
    </row>
    <row r="102" spans="1:7" ht="104.25" customHeight="1">
      <c r="A102" s="108" t="s">
        <v>127</v>
      </c>
      <c r="B102" s="108" t="s">
        <v>182</v>
      </c>
      <c r="C102" s="108" t="s">
        <v>392</v>
      </c>
      <c r="D102" s="108" t="s">
        <v>144</v>
      </c>
      <c r="E102" s="64">
        <v>1</v>
      </c>
      <c r="F102" s="108" t="s">
        <v>393</v>
      </c>
      <c r="G102" s="108" t="s">
        <v>394</v>
      </c>
    </row>
    <row r="103" spans="1:7" ht="235.5" customHeight="1">
      <c r="A103" s="108" t="s">
        <v>128</v>
      </c>
      <c r="B103" s="108" t="s">
        <v>183</v>
      </c>
      <c r="C103" s="108" t="s">
        <v>184</v>
      </c>
      <c r="D103" s="108" t="s">
        <v>144</v>
      </c>
      <c r="E103" s="64">
        <v>1</v>
      </c>
      <c r="F103" s="108" t="s">
        <v>286</v>
      </c>
      <c r="G103" s="108" t="s">
        <v>395</v>
      </c>
    </row>
    <row r="104" spans="1:7" ht="58.5" customHeight="1">
      <c r="A104" s="108" t="s">
        <v>287</v>
      </c>
      <c r="B104" s="108" t="s">
        <v>288</v>
      </c>
      <c r="C104" s="108" t="s">
        <v>289</v>
      </c>
      <c r="D104" s="108" t="s">
        <v>144</v>
      </c>
      <c r="E104" s="64">
        <v>1</v>
      </c>
      <c r="F104" s="108" t="s">
        <v>290</v>
      </c>
      <c r="G104" s="108" t="s">
        <v>291</v>
      </c>
    </row>
    <row r="105" spans="1:7" ht="15.75">
      <c r="A105" s="230" t="s">
        <v>396</v>
      </c>
      <c r="B105" s="231"/>
      <c r="C105" s="231"/>
      <c r="D105" s="231"/>
      <c r="E105" s="231"/>
      <c r="F105" s="231"/>
      <c r="G105" s="232"/>
    </row>
    <row r="106" spans="1:7" ht="67.5" customHeight="1">
      <c r="A106" s="108" t="s">
        <v>129</v>
      </c>
      <c r="B106" s="108" t="s">
        <v>140</v>
      </c>
      <c r="C106" s="108" t="s">
        <v>185</v>
      </c>
      <c r="D106" s="108" t="s">
        <v>186</v>
      </c>
      <c r="E106" s="64">
        <v>0</v>
      </c>
      <c r="F106" s="108" t="s">
        <v>397</v>
      </c>
      <c r="G106" s="108" t="s">
        <v>398</v>
      </c>
    </row>
    <row r="107" spans="1:7" ht="15.75">
      <c r="A107" s="230" t="s">
        <v>130</v>
      </c>
      <c r="B107" s="231"/>
      <c r="C107" s="231"/>
      <c r="D107" s="231"/>
      <c r="E107" s="231"/>
      <c r="F107" s="231"/>
      <c r="G107" s="232"/>
    </row>
    <row r="108" spans="1:7" ht="77.25" customHeight="1">
      <c r="A108" s="108" t="s">
        <v>131</v>
      </c>
      <c r="B108" s="108" t="s">
        <v>140</v>
      </c>
      <c r="C108" s="108" t="s">
        <v>185</v>
      </c>
      <c r="D108" s="108" t="s">
        <v>399</v>
      </c>
      <c r="E108" s="64">
        <v>0.09</v>
      </c>
      <c r="F108" s="108" t="s">
        <v>187</v>
      </c>
      <c r="G108" s="108" t="s">
        <v>400</v>
      </c>
    </row>
    <row r="109" spans="1:7" ht="164.25" customHeight="1">
      <c r="A109" s="108" t="s">
        <v>132</v>
      </c>
      <c r="B109" s="108" t="s">
        <v>182</v>
      </c>
      <c r="C109" s="108" t="s">
        <v>188</v>
      </c>
      <c r="D109" s="108" t="s">
        <v>399</v>
      </c>
      <c r="E109" s="64">
        <v>0.8</v>
      </c>
      <c r="F109" s="108" t="s">
        <v>189</v>
      </c>
      <c r="G109" s="79" t="s">
        <v>480</v>
      </c>
    </row>
    <row r="110" spans="1:7" ht="111" customHeight="1">
      <c r="A110" s="108" t="s">
        <v>401</v>
      </c>
      <c r="B110" s="108" t="s">
        <v>182</v>
      </c>
      <c r="C110" s="108" t="s">
        <v>402</v>
      </c>
      <c r="D110" s="108" t="s">
        <v>399</v>
      </c>
      <c r="E110" s="64">
        <f>6/159</f>
        <v>3.7735849056603772E-2</v>
      </c>
      <c r="F110" s="108" t="s">
        <v>403</v>
      </c>
      <c r="G110" s="108" t="s">
        <v>404</v>
      </c>
    </row>
    <row r="111" spans="1:7" ht="68.25" customHeight="1">
      <c r="A111" s="108" t="s">
        <v>405</v>
      </c>
      <c r="B111" s="108" t="s">
        <v>142</v>
      </c>
      <c r="C111" s="108" t="s">
        <v>406</v>
      </c>
      <c r="D111" s="108" t="s">
        <v>399</v>
      </c>
      <c r="E111" s="64">
        <f>15/300</f>
        <v>0.05</v>
      </c>
      <c r="F111" s="108" t="s">
        <v>407</v>
      </c>
      <c r="G111" s="108" t="s">
        <v>404</v>
      </c>
    </row>
    <row r="112" spans="1:7" ht="15.75">
      <c r="A112" s="230" t="s">
        <v>133</v>
      </c>
      <c r="B112" s="231"/>
      <c r="C112" s="231"/>
      <c r="D112" s="231"/>
      <c r="E112" s="231"/>
      <c r="F112" s="231"/>
      <c r="G112" s="232"/>
    </row>
    <row r="113" spans="1:7" ht="135.75" customHeight="1">
      <c r="A113" s="459" t="s">
        <v>190</v>
      </c>
      <c r="B113" s="459" t="s">
        <v>191</v>
      </c>
      <c r="C113" s="108" t="s">
        <v>192</v>
      </c>
      <c r="D113" s="108" t="s">
        <v>408</v>
      </c>
      <c r="E113" s="64">
        <v>0.25</v>
      </c>
      <c r="F113" s="108" t="s">
        <v>409</v>
      </c>
      <c r="G113" s="108" t="s">
        <v>193</v>
      </c>
    </row>
    <row r="114" spans="1:7" ht="324.75" customHeight="1">
      <c r="A114" s="460"/>
      <c r="B114" s="460"/>
      <c r="C114" s="108" t="s">
        <v>194</v>
      </c>
      <c r="D114" s="108" t="s">
        <v>292</v>
      </c>
      <c r="E114" s="64">
        <v>0.3</v>
      </c>
      <c r="F114" s="108" t="s">
        <v>410</v>
      </c>
      <c r="G114" s="108" t="s">
        <v>411</v>
      </c>
    </row>
    <row r="115" spans="1:7" ht="332.25" customHeight="1">
      <c r="A115" s="460"/>
      <c r="B115" s="460"/>
      <c r="C115" s="108" t="s">
        <v>195</v>
      </c>
      <c r="D115" s="108" t="s">
        <v>412</v>
      </c>
      <c r="E115" s="64">
        <v>0.25</v>
      </c>
      <c r="F115" s="89" t="s">
        <v>482</v>
      </c>
      <c r="G115" s="108" t="s">
        <v>196</v>
      </c>
    </row>
    <row r="116" spans="1:7" ht="226.5" customHeight="1">
      <c r="A116" s="461"/>
      <c r="B116" s="461"/>
      <c r="C116" s="108" t="s">
        <v>197</v>
      </c>
      <c r="D116" s="108" t="s">
        <v>293</v>
      </c>
      <c r="E116" s="64">
        <v>0.3</v>
      </c>
      <c r="F116" s="108" t="s">
        <v>413</v>
      </c>
      <c r="G116" s="108" t="s">
        <v>414</v>
      </c>
    </row>
    <row r="117" spans="1:7" ht="15.75">
      <c r="A117" s="230" t="s">
        <v>134</v>
      </c>
      <c r="B117" s="231"/>
      <c r="C117" s="231"/>
      <c r="D117" s="231"/>
      <c r="E117" s="231"/>
      <c r="F117" s="231"/>
      <c r="G117" s="232"/>
    </row>
    <row r="118" spans="1:7" ht="15.75">
      <c r="A118" s="230" t="s">
        <v>135</v>
      </c>
      <c r="B118" s="231"/>
      <c r="C118" s="231"/>
      <c r="D118" s="231"/>
      <c r="E118" s="231"/>
      <c r="F118" s="231"/>
      <c r="G118" s="232"/>
    </row>
    <row r="119" spans="1:7" ht="116.25" customHeight="1">
      <c r="A119" s="108" t="s">
        <v>295</v>
      </c>
      <c r="B119" s="108" t="s">
        <v>198</v>
      </c>
      <c r="C119" s="64">
        <v>1</v>
      </c>
      <c r="D119" s="108" t="s">
        <v>145</v>
      </c>
      <c r="E119" s="64">
        <v>1</v>
      </c>
      <c r="F119" s="108" t="s">
        <v>199</v>
      </c>
      <c r="G119" s="108" t="s">
        <v>415</v>
      </c>
    </row>
    <row r="120" spans="1:7" ht="122.25" customHeight="1">
      <c r="A120" s="108" t="s">
        <v>136</v>
      </c>
      <c r="B120" s="108" t="s">
        <v>141</v>
      </c>
      <c r="C120" s="64">
        <v>1</v>
      </c>
      <c r="D120" s="108" t="s">
        <v>145</v>
      </c>
      <c r="E120" s="64">
        <v>1</v>
      </c>
      <c r="F120" s="108" t="s">
        <v>416</v>
      </c>
      <c r="G120" s="108" t="s">
        <v>150</v>
      </c>
    </row>
    <row r="121" spans="1:7" ht="129" customHeight="1">
      <c r="A121" s="108" t="s">
        <v>137</v>
      </c>
      <c r="B121" s="108" t="s">
        <v>141</v>
      </c>
      <c r="C121" s="64">
        <v>1</v>
      </c>
      <c r="D121" s="108" t="s">
        <v>146</v>
      </c>
      <c r="E121" s="64">
        <v>1</v>
      </c>
      <c r="F121" s="108" t="s">
        <v>417</v>
      </c>
      <c r="G121" s="108" t="s">
        <v>200</v>
      </c>
    </row>
    <row r="122" spans="1:7" ht="161.25" customHeight="1">
      <c r="A122" s="108" t="s">
        <v>138</v>
      </c>
      <c r="B122" s="108" t="s">
        <v>141</v>
      </c>
      <c r="C122" s="64">
        <v>1</v>
      </c>
      <c r="D122" s="108" t="s">
        <v>146</v>
      </c>
      <c r="E122" s="64">
        <v>1</v>
      </c>
      <c r="F122" s="108" t="s">
        <v>418</v>
      </c>
      <c r="G122" s="108" t="s">
        <v>151</v>
      </c>
    </row>
    <row r="123" spans="1:7" s="22" customFormat="1" ht="87" customHeight="1">
      <c r="A123" s="108" t="s">
        <v>419</v>
      </c>
      <c r="B123" s="108" t="s">
        <v>141</v>
      </c>
      <c r="C123" s="64">
        <v>1</v>
      </c>
      <c r="D123" s="108" t="s">
        <v>146</v>
      </c>
      <c r="E123" s="64">
        <v>1</v>
      </c>
      <c r="F123" s="108" t="s">
        <v>148</v>
      </c>
      <c r="G123" s="89" t="s">
        <v>420</v>
      </c>
    </row>
    <row r="124" spans="1:7" s="22" customFormat="1" ht="87" customHeight="1">
      <c r="A124" s="108" t="s">
        <v>421</v>
      </c>
      <c r="B124" s="108" t="s">
        <v>141</v>
      </c>
      <c r="C124" s="64">
        <v>1</v>
      </c>
      <c r="D124" s="108" t="s">
        <v>146</v>
      </c>
      <c r="E124" s="64">
        <v>1</v>
      </c>
      <c r="F124" s="108" t="s">
        <v>148</v>
      </c>
      <c r="G124" s="108" t="s">
        <v>422</v>
      </c>
    </row>
    <row r="125" spans="1:7" s="22" customFormat="1" ht="63" customHeight="1">
      <c r="A125" s="108" t="s">
        <v>139</v>
      </c>
      <c r="B125" s="108" t="s">
        <v>201</v>
      </c>
      <c r="C125" s="64">
        <v>1</v>
      </c>
      <c r="D125" s="108" t="s">
        <v>146</v>
      </c>
      <c r="E125" s="64">
        <v>1</v>
      </c>
      <c r="F125" s="108" t="s">
        <v>423</v>
      </c>
      <c r="G125" s="108" t="s">
        <v>424</v>
      </c>
    </row>
    <row r="126" spans="1:7" s="22" customFormat="1" ht="144.75" customHeight="1">
      <c r="A126" s="108" t="s">
        <v>425</v>
      </c>
      <c r="B126" s="108" t="s">
        <v>141</v>
      </c>
      <c r="C126" s="64">
        <v>1</v>
      </c>
      <c r="D126" s="108" t="s">
        <v>146</v>
      </c>
      <c r="E126" s="64">
        <v>0.5</v>
      </c>
      <c r="F126" s="108" t="s">
        <v>426</v>
      </c>
      <c r="G126" s="108" t="s">
        <v>427</v>
      </c>
    </row>
    <row r="127" spans="1:7" s="22" customFormat="1" ht="63" customHeight="1">
      <c r="A127" s="56" t="s">
        <v>203</v>
      </c>
      <c r="B127" s="56" t="s">
        <v>204</v>
      </c>
      <c r="C127" s="56" t="s">
        <v>205</v>
      </c>
      <c r="D127" s="56" t="s">
        <v>206</v>
      </c>
      <c r="E127" s="37">
        <v>0.85</v>
      </c>
      <c r="F127" s="56" t="s">
        <v>207</v>
      </c>
      <c r="G127" s="56" t="s">
        <v>208</v>
      </c>
    </row>
    <row r="128" spans="1:7" s="22" customFormat="1" ht="15.75">
      <c r="A128" s="230" t="s">
        <v>202</v>
      </c>
      <c r="B128" s="231"/>
      <c r="C128" s="231"/>
      <c r="D128" s="231"/>
      <c r="E128" s="231"/>
      <c r="F128" s="231"/>
      <c r="G128" s="232"/>
    </row>
    <row r="129" spans="1:7" s="22" customFormat="1" ht="30">
      <c r="A129" s="108" t="s">
        <v>203</v>
      </c>
      <c r="B129" s="108" t="s">
        <v>204</v>
      </c>
      <c r="C129" s="108" t="s">
        <v>205</v>
      </c>
      <c r="D129" s="108" t="s">
        <v>206</v>
      </c>
      <c r="E129" s="64">
        <v>0.89</v>
      </c>
      <c r="F129" s="108" t="s">
        <v>428</v>
      </c>
      <c r="G129" s="108" t="s">
        <v>429</v>
      </c>
    </row>
    <row r="130" spans="1:7" s="22" customFormat="1" ht="15.75">
      <c r="A130" s="230" t="s">
        <v>181</v>
      </c>
      <c r="B130" s="231"/>
      <c r="C130" s="231"/>
      <c r="D130" s="231"/>
      <c r="E130" s="231"/>
      <c r="F130" s="231"/>
      <c r="G130" s="232"/>
    </row>
    <row r="131" spans="1:7" s="22" customFormat="1" ht="90">
      <c r="A131" s="108" t="s">
        <v>430</v>
      </c>
      <c r="B131" s="108" t="s">
        <v>431</v>
      </c>
      <c r="C131" s="108" t="s">
        <v>143</v>
      </c>
      <c r="D131" s="108" t="s">
        <v>147</v>
      </c>
      <c r="E131" s="64">
        <v>1</v>
      </c>
      <c r="F131" s="108" t="s">
        <v>294</v>
      </c>
      <c r="G131" s="108" t="s">
        <v>432</v>
      </c>
    </row>
    <row r="132" spans="1:7" s="22" customFormat="1" ht="15.75">
      <c r="A132" s="462" t="s">
        <v>434</v>
      </c>
      <c r="B132" s="463"/>
      <c r="C132" s="463"/>
      <c r="D132" s="463"/>
      <c r="E132" s="463"/>
      <c r="F132" s="463"/>
      <c r="G132" s="464"/>
    </row>
    <row r="133" spans="1:7" s="22" customFormat="1" ht="91.5" customHeight="1">
      <c r="A133" s="118" t="s">
        <v>536</v>
      </c>
      <c r="B133" s="118" t="s">
        <v>537</v>
      </c>
      <c r="C133" s="119" t="s">
        <v>538</v>
      </c>
      <c r="D133" s="196" t="s">
        <v>539</v>
      </c>
      <c r="E133" s="120">
        <v>1</v>
      </c>
      <c r="F133" s="121" t="s">
        <v>540</v>
      </c>
      <c r="G133" s="148" t="s">
        <v>541</v>
      </c>
    </row>
    <row r="134" spans="1:7" s="22" customFormat="1" ht="59.25" customHeight="1">
      <c r="A134" s="196" t="s">
        <v>542</v>
      </c>
      <c r="B134" s="118" t="s">
        <v>543</v>
      </c>
      <c r="C134" s="122"/>
      <c r="D134" s="197"/>
      <c r="E134" s="120">
        <v>1</v>
      </c>
      <c r="F134" s="121" t="s">
        <v>540</v>
      </c>
      <c r="G134" s="149"/>
    </row>
    <row r="135" spans="1:7" s="22" customFormat="1" ht="30">
      <c r="A135" s="198"/>
      <c r="B135" s="118" t="s">
        <v>544</v>
      </c>
      <c r="C135" s="123"/>
      <c r="D135" s="198"/>
      <c r="E135" s="120">
        <v>1</v>
      </c>
      <c r="F135" s="121" t="s">
        <v>540</v>
      </c>
      <c r="G135" s="118"/>
    </row>
    <row r="136" spans="1:7" s="22" customFormat="1" ht="84" customHeight="1">
      <c r="A136" s="124" t="s">
        <v>545</v>
      </c>
      <c r="B136" s="124" t="s">
        <v>546</v>
      </c>
      <c r="C136" s="425" t="s">
        <v>547</v>
      </c>
      <c r="D136" s="124" t="s">
        <v>548</v>
      </c>
      <c r="E136" s="121">
        <v>1</v>
      </c>
      <c r="F136" s="121" t="s">
        <v>540</v>
      </c>
      <c r="G136" s="71" t="s">
        <v>549</v>
      </c>
    </row>
    <row r="137" spans="1:7" s="22" customFormat="1" ht="75">
      <c r="A137" s="124" t="s">
        <v>550</v>
      </c>
      <c r="B137" s="124" t="s">
        <v>551</v>
      </c>
      <c r="C137" s="363"/>
      <c r="D137" s="124" t="s">
        <v>552</v>
      </c>
      <c r="E137" s="121">
        <v>1</v>
      </c>
      <c r="F137" s="124" t="s">
        <v>540</v>
      </c>
      <c r="G137" s="71" t="s">
        <v>553</v>
      </c>
    </row>
    <row r="138" spans="1:7" s="22" customFormat="1" ht="114.75" customHeight="1">
      <c r="A138" s="124" t="s">
        <v>554</v>
      </c>
      <c r="B138" s="124" t="s">
        <v>555</v>
      </c>
      <c r="C138" s="363"/>
      <c r="D138" s="124" t="s">
        <v>556</v>
      </c>
      <c r="E138" s="121">
        <v>1</v>
      </c>
      <c r="F138" s="121" t="s">
        <v>540</v>
      </c>
      <c r="G138" s="71" t="s">
        <v>557</v>
      </c>
    </row>
    <row r="139" spans="1:7" s="22" customFormat="1" ht="107.25" customHeight="1">
      <c r="A139" s="124" t="s">
        <v>558</v>
      </c>
      <c r="B139" s="124" t="s">
        <v>559</v>
      </c>
      <c r="C139" s="363"/>
      <c r="D139" s="124" t="s">
        <v>556</v>
      </c>
      <c r="E139" s="121">
        <v>1</v>
      </c>
      <c r="F139" s="121" t="s">
        <v>540</v>
      </c>
      <c r="G139" s="71" t="s">
        <v>560</v>
      </c>
    </row>
    <row r="140" spans="1:7" s="22" customFormat="1" ht="72" customHeight="1">
      <c r="A140" s="124" t="s">
        <v>561</v>
      </c>
      <c r="B140" s="124" t="s">
        <v>562</v>
      </c>
      <c r="C140" s="363"/>
      <c r="D140" s="124" t="s">
        <v>548</v>
      </c>
      <c r="E140" s="121">
        <v>1</v>
      </c>
      <c r="F140" s="121" t="s">
        <v>540</v>
      </c>
      <c r="G140" s="71" t="s">
        <v>563</v>
      </c>
    </row>
    <row r="141" spans="1:7" s="22" customFormat="1" ht="67.5" customHeight="1">
      <c r="A141" s="124" t="s">
        <v>564</v>
      </c>
      <c r="B141" s="124" t="s">
        <v>565</v>
      </c>
      <c r="C141" s="363"/>
      <c r="D141" s="124" t="s">
        <v>566</v>
      </c>
      <c r="E141" s="121">
        <v>1</v>
      </c>
      <c r="F141" s="121" t="s">
        <v>540</v>
      </c>
      <c r="G141" s="71" t="s">
        <v>567</v>
      </c>
    </row>
    <row r="142" spans="1:7" s="22" customFormat="1" ht="75">
      <c r="A142" s="124" t="s">
        <v>568</v>
      </c>
      <c r="B142" s="124" t="s">
        <v>569</v>
      </c>
      <c r="C142" s="363"/>
      <c r="D142" s="124" t="s">
        <v>570</v>
      </c>
      <c r="E142" s="121">
        <v>1</v>
      </c>
      <c r="F142" s="121" t="s">
        <v>540</v>
      </c>
      <c r="G142" s="71"/>
    </row>
    <row r="143" spans="1:7" s="22" customFormat="1" ht="87.75" customHeight="1">
      <c r="A143" s="124" t="s">
        <v>571</v>
      </c>
      <c r="B143" s="124" t="s">
        <v>572</v>
      </c>
      <c r="C143" s="363"/>
      <c r="D143" s="124" t="s">
        <v>570</v>
      </c>
      <c r="E143" s="121">
        <v>0.7</v>
      </c>
      <c r="F143" s="121" t="s">
        <v>540</v>
      </c>
      <c r="G143" s="71" t="s">
        <v>573</v>
      </c>
    </row>
    <row r="144" spans="1:7" s="22" customFormat="1" ht="88.5" customHeight="1">
      <c r="A144" s="124" t="s">
        <v>574</v>
      </c>
      <c r="B144" s="124" t="s">
        <v>575</v>
      </c>
      <c r="C144" s="363"/>
      <c r="D144" s="124" t="s">
        <v>570</v>
      </c>
      <c r="E144" s="121">
        <v>0.7</v>
      </c>
      <c r="F144" s="121" t="s">
        <v>540</v>
      </c>
      <c r="G144" s="71" t="s">
        <v>573</v>
      </c>
    </row>
    <row r="145" spans="1:7" s="22" customFormat="1" ht="76.5" customHeight="1">
      <c r="A145" s="124" t="s">
        <v>576</v>
      </c>
      <c r="B145" s="124" t="s">
        <v>537</v>
      </c>
      <c r="C145" s="363"/>
      <c r="D145" s="124" t="s">
        <v>548</v>
      </c>
      <c r="E145" s="121">
        <v>1</v>
      </c>
      <c r="F145" s="121" t="s">
        <v>540</v>
      </c>
      <c r="G145" s="71" t="s">
        <v>541</v>
      </c>
    </row>
    <row r="146" spans="1:7" s="22" customFormat="1" ht="139.5" customHeight="1">
      <c r="A146" s="124" t="s">
        <v>577</v>
      </c>
      <c r="B146" s="124" t="s">
        <v>578</v>
      </c>
      <c r="C146" s="363"/>
      <c r="D146" s="124" t="s">
        <v>548</v>
      </c>
      <c r="E146" s="125">
        <v>1</v>
      </c>
      <c r="F146" s="125" t="s">
        <v>540</v>
      </c>
      <c r="G146" s="71" t="s">
        <v>579</v>
      </c>
    </row>
    <row r="147" spans="1:7" s="22" customFormat="1" ht="79.5" customHeight="1">
      <c r="A147" s="124" t="s">
        <v>580</v>
      </c>
      <c r="B147" s="124" t="s">
        <v>581</v>
      </c>
      <c r="C147" s="363"/>
      <c r="D147" s="124" t="s">
        <v>548</v>
      </c>
      <c r="E147" s="121">
        <v>1</v>
      </c>
      <c r="F147" s="121" t="s">
        <v>540</v>
      </c>
      <c r="G147" s="124" t="s">
        <v>540</v>
      </c>
    </row>
    <row r="148" spans="1:7" s="22" customFormat="1" ht="111" customHeight="1">
      <c r="A148" s="124" t="s">
        <v>582</v>
      </c>
      <c r="B148" s="124" t="s">
        <v>583</v>
      </c>
      <c r="C148" s="364"/>
      <c r="D148" s="124" t="s">
        <v>548</v>
      </c>
      <c r="E148" s="121">
        <v>1</v>
      </c>
      <c r="F148" s="121" t="s">
        <v>540</v>
      </c>
      <c r="G148" s="124" t="s">
        <v>540</v>
      </c>
    </row>
    <row r="149" spans="1:7" s="22" customFormat="1" ht="64.5" customHeight="1">
      <c r="A149" s="124" t="s">
        <v>542</v>
      </c>
      <c r="B149" s="124" t="s">
        <v>584</v>
      </c>
      <c r="C149" s="126"/>
      <c r="D149" s="124" t="s">
        <v>585</v>
      </c>
      <c r="E149" s="121">
        <v>1</v>
      </c>
      <c r="F149" s="121" t="s">
        <v>540</v>
      </c>
      <c r="G149" s="121" t="s">
        <v>540</v>
      </c>
    </row>
    <row r="150" spans="1:7" s="22" customFormat="1" ht="72" customHeight="1">
      <c r="A150" s="124" t="s">
        <v>586</v>
      </c>
      <c r="B150" s="124" t="s">
        <v>587</v>
      </c>
      <c r="C150" s="124" t="s">
        <v>588</v>
      </c>
      <c r="D150" s="124" t="s">
        <v>589</v>
      </c>
      <c r="E150" s="128">
        <v>1</v>
      </c>
      <c r="F150" s="129" t="s">
        <v>590</v>
      </c>
      <c r="G150" s="124" t="s">
        <v>438</v>
      </c>
    </row>
    <row r="151" spans="1:7" s="22" customFormat="1" ht="155.25" customHeight="1">
      <c r="A151" s="130" t="s">
        <v>439</v>
      </c>
      <c r="B151" s="130" t="s">
        <v>440</v>
      </c>
      <c r="C151" s="130" t="s">
        <v>441</v>
      </c>
      <c r="D151" s="131" t="s">
        <v>436</v>
      </c>
      <c r="E151" s="132">
        <v>1</v>
      </c>
      <c r="F151" s="131" t="s">
        <v>442</v>
      </c>
      <c r="G151" s="133" t="s">
        <v>443</v>
      </c>
    </row>
    <row r="152" spans="1:7" s="22" customFormat="1" ht="78.75">
      <c r="A152" s="124" t="s">
        <v>591</v>
      </c>
      <c r="B152" s="130" t="s">
        <v>592</v>
      </c>
      <c r="C152" s="130" t="s">
        <v>593</v>
      </c>
      <c r="D152" s="130" t="s">
        <v>594</v>
      </c>
      <c r="E152" s="132">
        <v>1</v>
      </c>
      <c r="F152" s="130" t="s">
        <v>595</v>
      </c>
      <c r="G152" s="134" t="s">
        <v>435</v>
      </c>
    </row>
    <row r="153" spans="1:7" s="22" customFormat="1" ht="63">
      <c r="A153" s="124" t="s">
        <v>596</v>
      </c>
      <c r="B153" s="130" t="s">
        <v>597</v>
      </c>
      <c r="C153" s="130" t="s">
        <v>598</v>
      </c>
      <c r="D153" s="130" t="s">
        <v>594</v>
      </c>
      <c r="E153" s="132">
        <v>1</v>
      </c>
      <c r="F153" s="130" t="s">
        <v>599</v>
      </c>
      <c r="G153" s="134" t="s">
        <v>464</v>
      </c>
    </row>
    <row r="154" spans="1:7" s="22" customFormat="1" ht="186" customHeight="1">
      <c r="A154" s="124" t="s">
        <v>600</v>
      </c>
      <c r="B154" s="130" t="s">
        <v>601</v>
      </c>
      <c r="C154" s="130" t="s">
        <v>602</v>
      </c>
      <c r="D154" s="130" t="s">
        <v>594</v>
      </c>
      <c r="E154" s="132">
        <v>1</v>
      </c>
      <c r="F154" s="130" t="s">
        <v>603</v>
      </c>
      <c r="G154" s="134" t="s">
        <v>435</v>
      </c>
    </row>
    <row r="155" spans="1:7" s="22" customFormat="1" ht="78.75">
      <c r="A155" s="124" t="s">
        <v>604</v>
      </c>
      <c r="B155" s="130" t="s">
        <v>605</v>
      </c>
      <c r="C155" s="130" t="s">
        <v>606</v>
      </c>
      <c r="D155" s="130" t="s">
        <v>607</v>
      </c>
      <c r="E155" s="132">
        <v>1</v>
      </c>
      <c r="F155" s="131" t="s">
        <v>608</v>
      </c>
      <c r="G155" s="134" t="s">
        <v>609</v>
      </c>
    </row>
    <row r="156" spans="1:7" s="22" customFormat="1" ht="94.5">
      <c r="A156" s="124" t="s">
        <v>610</v>
      </c>
      <c r="B156" s="130" t="s">
        <v>611</v>
      </c>
      <c r="C156" s="130" t="s">
        <v>612</v>
      </c>
      <c r="D156" s="130" t="s">
        <v>437</v>
      </c>
      <c r="E156" s="132">
        <v>1</v>
      </c>
      <c r="F156" s="131" t="s">
        <v>613</v>
      </c>
      <c r="G156" s="134" t="s">
        <v>614</v>
      </c>
    </row>
    <row r="157" spans="1:7" s="22" customFormat="1" ht="101.25" customHeight="1">
      <c r="A157" s="124" t="s">
        <v>615</v>
      </c>
      <c r="B157" s="130" t="s">
        <v>616</v>
      </c>
      <c r="C157" s="130" t="s">
        <v>617</v>
      </c>
      <c r="D157" s="130" t="s">
        <v>618</v>
      </c>
      <c r="E157" s="132">
        <v>1</v>
      </c>
      <c r="F157" s="130" t="s">
        <v>619</v>
      </c>
      <c r="G157" s="134" t="s">
        <v>620</v>
      </c>
    </row>
    <row r="158" spans="1:7" s="22" customFormat="1" ht="110.25">
      <c r="A158" s="124" t="s">
        <v>621</v>
      </c>
      <c r="B158" s="130" t="s">
        <v>622</v>
      </c>
      <c r="C158" s="130" t="s">
        <v>623</v>
      </c>
      <c r="D158" s="130" t="s">
        <v>437</v>
      </c>
      <c r="E158" s="132">
        <v>1</v>
      </c>
      <c r="F158" s="130" t="s">
        <v>624</v>
      </c>
      <c r="G158" s="134" t="s">
        <v>625</v>
      </c>
    </row>
    <row r="159" spans="1:7" s="22" customFormat="1" ht="123.75" customHeight="1">
      <c r="A159" s="135" t="s">
        <v>626</v>
      </c>
      <c r="B159" s="135" t="s">
        <v>627</v>
      </c>
      <c r="C159" s="135" t="s">
        <v>628</v>
      </c>
      <c r="D159" s="135" t="s">
        <v>629</v>
      </c>
      <c r="E159" s="136">
        <v>1</v>
      </c>
      <c r="F159" s="136" t="s">
        <v>630</v>
      </c>
      <c r="G159" s="137" t="s">
        <v>631</v>
      </c>
    </row>
    <row r="160" spans="1:7" s="22" customFormat="1" ht="268.5" customHeight="1">
      <c r="A160" s="135" t="s">
        <v>459</v>
      </c>
      <c r="B160" s="135" t="s">
        <v>460</v>
      </c>
      <c r="C160" s="135" t="s">
        <v>461</v>
      </c>
      <c r="D160" s="135" t="s">
        <v>632</v>
      </c>
      <c r="E160" s="136" t="s">
        <v>462</v>
      </c>
      <c r="F160" s="136" t="s">
        <v>633</v>
      </c>
      <c r="G160" s="137" t="s">
        <v>463</v>
      </c>
    </row>
    <row r="161" spans="1:7" s="22" customFormat="1" ht="151.5" customHeight="1">
      <c r="A161" s="124" t="s">
        <v>444</v>
      </c>
      <c r="B161" s="124" t="s">
        <v>445</v>
      </c>
      <c r="C161" s="362" t="s">
        <v>446</v>
      </c>
      <c r="D161" s="124" t="s">
        <v>447</v>
      </c>
      <c r="E161" s="138">
        <v>0.66</v>
      </c>
      <c r="F161" s="124" t="s">
        <v>634</v>
      </c>
      <c r="G161" s="139" t="s">
        <v>435</v>
      </c>
    </row>
    <row r="162" spans="1:7" s="22" customFormat="1" ht="119.25" customHeight="1">
      <c r="A162" s="124" t="s">
        <v>448</v>
      </c>
      <c r="B162" s="124" t="s">
        <v>449</v>
      </c>
      <c r="C162" s="363"/>
      <c r="D162" s="124" t="s">
        <v>450</v>
      </c>
      <c r="E162" s="138">
        <v>0.66</v>
      </c>
      <c r="F162" s="124" t="s">
        <v>635</v>
      </c>
      <c r="G162" s="139" t="s">
        <v>636</v>
      </c>
    </row>
    <row r="163" spans="1:7" s="22" customFormat="1" ht="182.25" customHeight="1">
      <c r="A163" s="124" t="s">
        <v>451</v>
      </c>
      <c r="B163" s="124" t="s">
        <v>452</v>
      </c>
      <c r="C163" s="363"/>
      <c r="D163" s="124" t="s">
        <v>453</v>
      </c>
      <c r="E163" s="138">
        <v>0.66</v>
      </c>
      <c r="F163" s="124" t="s">
        <v>637</v>
      </c>
      <c r="G163" s="125" t="s">
        <v>540</v>
      </c>
    </row>
    <row r="164" spans="1:7" s="22" customFormat="1" ht="154.5" customHeight="1">
      <c r="A164" s="124" t="s">
        <v>454</v>
      </c>
      <c r="B164" s="124" t="s">
        <v>455</v>
      </c>
      <c r="C164" s="363"/>
      <c r="D164" s="124" t="s">
        <v>456</v>
      </c>
      <c r="E164" s="138">
        <v>1</v>
      </c>
      <c r="F164" s="138" t="s">
        <v>540</v>
      </c>
      <c r="G164" s="139" t="s">
        <v>638</v>
      </c>
    </row>
    <row r="165" spans="1:7" s="22" customFormat="1" ht="126.75" customHeight="1">
      <c r="A165" s="124" t="s">
        <v>457</v>
      </c>
      <c r="B165" s="124" t="s">
        <v>458</v>
      </c>
      <c r="C165" s="364"/>
      <c r="D165" s="124" t="s">
        <v>456</v>
      </c>
      <c r="E165" s="138">
        <v>1</v>
      </c>
      <c r="F165" s="138" t="s">
        <v>540</v>
      </c>
      <c r="G165" s="139" t="s">
        <v>639</v>
      </c>
    </row>
    <row r="166" spans="1:7" s="22" customFormat="1" ht="178.5" customHeight="1">
      <c r="A166" s="140" t="s">
        <v>640</v>
      </c>
      <c r="B166" s="140" t="s">
        <v>641</v>
      </c>
      <c r="C166" s="140" t="s">
        <v>642</v>
      </c>
      <c r="D166" s="140" t="s">
        <v>643</v>
      </c>
      <c r="E166" s="141">
        <v>1</v>
      </c>
      <c r="F166" s="125" t="s">
        <v>540</v>
      </c>
      <c r="G166" s="140" t="s">
        <v>644</v>
      </c>
    </row>
    <row r="167" spans="1:7" s="22" customFormat="1" ht="306.75" customHeight="1">
      <c r="A167" s="142" t="s">
        <v>645</v>
      </c>
      <c r="B167" s="140" t="s">
        <v>646</v>
      </c>
      <c r="C167" s="140" t="s">
        <v>647</v>
      </c>
      <c r="D167" s="140" t="s">
        <v>648</v>
      </c>
      <c r="E167" s="141">
        <v>1</v>
      </c>
      <c r="F167" s="125" t="s">
        <v>540</v>
      </c>
      <c r="G167" s="140" t="s">
        <v>649</v>
      </c>
    </row>
    <row r="168" spans="1:7" s="22" customFormat="1" ht="139.5" customHeight="1">
      <c r="A168" s="142" t="s">
        <v>650</v>
      </c>
      <c r="B168" s="142" t="s">
        <v>465</v>
      </c>
      <c r="C168" s="140" t="s">
        <v>466</v>
      </c>
      <c r="D168" s="142" t="s">
        <v>467</v>
      </c>
      <c r="E168" s="141">
        <v>1</v>
      </c>
      <c r="F168" s="143">
        <v>0.95</v>
      </c>
      <c r="G168" s="125" t="s">
        <v>540</v>
      </c>
    </row>
    <row r="169" spans="1:7" s="22" customFormat="1" ht="105" customHeight="1">
      <c r="A169" s="142" t="s">
        <v>468</v>
      </c>
      <c r="B169" s="142" t="s">
        <v>465</v>
      </c>
      <c r="C169" s="142" t="s">
        <v>469</v>
      </c>
      <c r="D169" s="140" t="s">
        <v>467</v>
      </c>
      <c r="E169" s="141">
        <v>1</v>
      </c>
      <c r="F169" s="143">
        <v>0.9</v>
      </c>
      <c r="G169" s="140" t="s">
        <v>243</v>
      </c>
    </row>
    <row r="170" spans="1:7" s="22" customFormat="1" ht="63">
      <c r="A170" s="140" t="s">
        <v>651</v>
      </c>
      <c r="B170" s="140" t="s">
        <v>470</v>
      </c>
      <c r="C170" s="140" t="s">
        <v>471</v>
      </c>
      <c r="D170" s="140" t="s">
        <v>467</v>
      </c>
      <c r="E170" s="141">
        <v>1</v>
      </c>
      <c r="F170" s="143">
        <v>0.95</v>
      </c>
      <c r="G170" s="140" t="s">
        <v>472</v>
      </c>
    </row>
    <row r="171" spans="1:7" s="22" customFormat="1" ht="47.25">
      <c r="A171" s="144" t="s">
        <v>473</v>
      </c>
      <c r="B171" s="144" t="s">
        <v>474</v>
      </c>
      <c r="C171" s="144" t="s">
        <v>475</v>
      </c>
      <c r="D171" s="144" t="s">
        <v>476</v>
      </c>
      <c r="E171" s="145">
        <v>1</v>
      </c>
      <c r="F171" s="145">
        <v>0.95</v>
      </c>
      <c r="G171" s="137" t="s">
        <v>477</v>
      </c>
    </row>
    <row r="172" spans="1:7" s="22" customFormat="1" ht="63">
      <c r="A172" s="144" t="s">
        <v>652</v>
      </c>
      <c r="B172" s="144" t="s">
        <v>653</v>
      </c>
      <c r="C172" s="144" t="s">
        <v>654</v>
      </c>
      <c r="D172" s="144" t="s">
        <v>437</v>
      </c>
      <c r="E172" s="145">
        <v>1</v>
      </c>
      <c r="F172" s="145" t="s">
        <v>655</v>
      </c>
      <c r="G172" s="150" t="s">
        <v>540</v>
      </c>
    </row>
    <row r="173" spans="1:7" s="22" customFormat="1" ht="165.75" customHeight="1">
      <c r="A173" s="180"/>
      <c r="B173" s="181"/>
      <c r="C173" s="181"/>
      <c r="D173" s="181"/>
      <c r="E173" s="182"/>
      <c r="F173" s="181"/>
      <c r="G173" s="183"/>
    </row>
    <row r="174" spans="1:7" s="22" customFormat="1">
      <c r="A174" s="72"/>
      <c r="B174" s="65"/>
      <c r="C174" s="65"/>
      <c r="D174" s="65"/>
      <c r="E174" s="66"/>
      <c r="F174" s="65"/>
      <c r="G174" s="73"/>
    </row>
    <row r="175" spans="1:7" s="22" customFormat="1">
      <c r="A175" s="72"/>
      <c r="B175" s="65"/>
      <c r="C175" s="65"/>
      <c r="D175" s="65"/>
      <c r="E175" s="66"/>
      <c r="F175" s="65"/>
      <c r="G175" s="73"/>
    </row>
    <row r="176" spans="1:7" s="22" customFormat="1" ht="109.5" customHeight="1">
      <c r="A176" s="72"/>
      <c r="B176" s="65"/>
      <c r="C176" s="65"/>
      <c r="D176" s="65"/>
      <c r="E176" s="66"/>
      <c r="F176" s="65"/>
      <c r="G176" s="73"/>
    </row>
    <row r="177" spans="1:7" s="22" customFormat="1">
      <c r="A177" s="72"/>
      <c r="B177" s="65"/>
      <c r="C177" s="65"/>
      <c r="D177" s="65"/>
      <c r="E177" s="66"/>
      <c r="F177" s="65"/>
      <c r="G177" s="73"/>
    </row>
    <row r="178" spans="1:7" s="22" customFormat="1">
      <c r="A178" s="72"/>
      <c r="B178" s="65"/>
      <c r="C178" s="65"/>
      <c r="D178" s="65"/>
      <c r="E178" s="66"/>
      <c r="F178" s="65"/>
      <c r="G178" s="73"/>
    </row>
    <row r="179" spans="1:7" s="22" customFormat="1">
      <c r="A179" s="72"/>
      <c r="B179" s="65"/>
      <c r="C179" s="65"/>
      <c r="D179" s="65"/>
      <c r="E179" s="66"/>
      <c r="F179" s="65"/>
      <c r="G179" s="73"/>
    </row>
    <row r="180" spans="1:7" s="22" customFormat="1">
      <c r="A180" s="72"/>
      <c r="B180" s="65"/>
      <c r="C180" s="65"/>
      <c r="D180" s="65"/>
      <c r="E180" s="66"/>
      <c r="F180" s="65"/>
      <c r="G180" s="73"/>
    </row>
    <row r="181" spans="1:7" s="22" customFormat="1" ht="14.25" customHeight="1">
      <c r="A181" s="72"/>
      <c r="B181" s="65"/>
      <c r="C181" s="65"/>
      <c r="D181" s="65"/>
      <c r="E181" s="66"/>
      <c r="F181" s="65"/>
      <c r="G181" s="73"/>
    </row>
    <row r="182" spans="1:7" s="22" customFormat="1" ht="14.25" hidden="1" customHeight="1">
      <c r="A182" s="184"/>
      <c r="B182" s="76"/>
      <c r="C182" s="76"/>
      <c r="D182" s="76"/>
      <c r="E182" s="77"/>
      <c r="F182" s="76"/>
      <c r="G182" s="78"/>
    </row>
    <row r="183" spans="1:7" s="22" customFormat="1" ht="25.5" customHeight="1">
      <c r="A183" s="65"/>
      <c r="B183" s="65"/>
      <c r="C183" s="65"/>
      <c r="D183" s="65"/>
      <c r="E183" s="66"/>
      <c r="F183" s="65"/>
      <c r="G183" s="65"/>
    </row>
    <row r="184" spans="1:7" s="22" customFormat="1" ht="26.25" customHeight="1">
      <c r="A184" s="72"/>
      <c r="B184" s="65"/>
      <c r="C184" s="65"/>
      <c r="D184" s="65"/>
      <c r="E184" s="66"/>
      <c r="F184" s="72"/>
      <c r="G184" s="73"/>
    </row>
    <row r="185" spans="1:7" s="22" customFormat="1" ht="15.75" customHeight="1">
      <c r="A185" s="72"/>
      <c r="B185" s="65"/>
      <c r="C185" s="65"/>
      <c r="D185" s="65"/>
      <c r="E185" s="66"/>
      <c r="F185" s="72"/>
      <c r="G185" s="73"/>
    </row>
    <row r="186" spans="1:7" s="22" customFormat="1">
      <c r="A186" s="72"/>
      <c r="B186" s="65"/>
      <c r="C186" s="65"/>
      <c r="D186" s="65"/>
      <c r="E186" s="66"/>
      <c r="F186" s="72"/>
      <c r="G186" s="73"/>
    </row>
    <row r="187" spans="1:7" s="22" customFormat="1">
      <c r="A187" s="72"/>
      <c r="B187" s="65"/>
      <c r="C187" s="65"/>
      <c r="D187" s="65"/>
      <c r="E187" s="66"/>
      <c r="F187" s="72"/>
      <c r="G187" s="73"/>
    </row>
    <row r="188" spans="1:7" s="22" customFormat="1">
      <c r="A188" s="72"/>
      <c r="B188" s="65"/>
      <c r="C188" s="65"/>
      <c r="D188" s="65"/>
      <c r="E188" s="66"/>
      <c r="F188" s="72"/>
      <c r="G188" s="73"/>
    </row>
    <row r="189" spans="1:7" s="22" customFormat="1">
      <c r="A189" s="72"/>
      <c r="B189" s="65"/>
      <c r="C189" s="65"/>
      <c r="D189" s="65"/>
      <c r="E189" s="66"/>
      <c r="F189" s="72"/>
      <c r="G189" s="73"/>
    </row>
    <row r="190" spans="1:7" s="22" customFormat="1">
      <c r="A190" s="74"/>
      <c r="B190" s="65"/>
      <c r="C190" s="65"/>
      <c r="D190" s="65"/>
      <c r="E190" s="66"/>
      <c r="F190" s="72"/>
      <c r="G190" s="73"/>
    </row>
    <row r="191" spans="1:7" s="22" customFormat="1">
      <c r="A191" s="74"/>
      <c r="B191" s="65"/>
      <c r="C191" s="65"/>
      <c r="D191" s="65"/>
      <c r="E191" s="66"/>
      <c r="F191" s="72"/>
      <c r="G191" s="73"/>
    </row>
    <row r="192" spans="1:7" s="22" customFormat="1" ht="15.75" customHeight="1">
      <c r="A192" s="74"/>
      <c r="B192" s="65"/>
      <c r="C192" s="65"/>
      <c r="D192" s="65"/>
      <c r="E192" s="66"/>
      <c r="F192" s="72"/>
      <c r="G192" s="73"/>
    </row>
    <row r="193" spans="1:7" s="22" customFormat="1">
      <c r="A193" s="74"/>
      <c r="B193" s="65"/>
      <c r="C193" s="65"/>
      <c r="D193" s="65"/>
      <c r="E193" s="66"/>
      <c r="F193" s="72"/>
      <c r="G193" s="73"/>
    </row>
    <row r="194" spans="1:7" s="22" customFormat="1">
      <c r="A194" s="74"/>
      <c r="B194" s="65"/>
      <c r="C194" s="65"/>
      <c r="D194" s="65"/>
      <c r="E194" s="66"/>
      <c r="F194" s="72"/>
      <c r="G194" s="73"/>
    </row>
    <row r="195" spans="1:7" s="22" customFormat="1">
      <c r="A195" s="74"/>
      <c r="B195" s="65"/>
      <c r="C195" s="65"/>
      <c r="D195" s="65"/>
      <c r="E195" s="66"/>
      <c r="F195" s="72"/>
      <c r="G195" s="73"/>
    </row>
    <row r="196" spans="1:7" s="22" customFormat="1" ht="5.25" customHeight="1">
      <c r="A196" s="74"/>
      <c r="B196" s="65"/>
      <c r="C196" s="65"/>
      <c r="D196" s="65"/>
      <c r="E196" s="66"/>
      <c r="F196" s="72"/>
      <c r="G196" s="73"/>
    </row>
    <row r="197" spans="1:7" s="22" customFormat="1" hidden="1">
      <c r="A197" s="74"/>
      <c r="B197" s="65"/>
      <c r="C197" s="65"/>
      <c r="D197" s="65"/>
      <c r="E197" s="66"/>
      <c r="F197" s="72"/>
      <c r="G197" s="73"/>
    </row>
    <row r="198" spans="1:7" s="22" customFormat="1" hidden="1">
      <c r="A198" s="74"/>
      <c r="B198" s="65"/>
      <c r="C198" s="65"/>
      <c r="D198" s="65"/>
      <c r="E198" s="66"/>
      <c r="F198" s="72"/>
      <c r="G198" s="73"/>
    </row>
    <row r="199" spans="1:7" s="22" customFormat="1" hidden="1">
      <c r="A199" s="74"/>
      <c r="B199" s="65"/>
      <c r="C199" s="65"/>
      <c r="D199" s="65"/>
      <c r="E199" s="66"/>
      <c r="F199" s="72"/>
      <c r="G199" s="73"/>
    </row>
    <row r="200" spans="1:7" s="22" customFormat="1" hidden="1">
      <c r="A200" s="74"/>
      <c r="B200" s="65"/>
      <c r="C200" s="65"/>
      <c r="D200" s="65"/>
      <c r="E200" s="66"/>
      <c r="F200" s="72"/>
      <c r="G200" s="73"/>
    </row>
    <row r="201" spans="1:7" s="22" customFormat="1" hidden="1">
      <c r="A201" s="75"/>
      <c r="B201" s="76"/>
      <c r="C201" s="76"/>
      <c r="D201" s="76"/>
      <c r="E201" s="77"/>
      <c r="F201" s="184"/>
      <c r="G201" s="78"/>
    </row>
    <row r="202" spans="1:7" s="22" customFormat="1" ht="251.25" customHeight="1">
      <c r="A202" s="75"/>
      <c r="B202" s="76"/>
      <c r="C202" s="76"/>
      <c r="D202" s="76"/>
      <c r="E202" s="77"/>
      <c r="F202" s="184"/>
      <c r="G202" s="78"/>
    </row>
    <row r="203" spans="1:7" s="22" customFormat="1" ht="296.25" customHeight="1">
      <c r="A203" s="75"/>
      <c r="B203" s="76"/>
      <c r="C203" s="76"/>
      <c r="D203" s="76"/>
      <c r="E203" s="77"/>
      <c r="F203" s="184"/>
      <c r="G203" s="78"/>
    </row>
    <row r="204" spans="1:7" s="3" customFormat="1" ht="16.5">
      <c r="A204" s="221" t="s">
        <v>76</v>
      </c>
      <c r="B204" s="222"/>
      <c r="C204" s="222"/>
      <c r="D204" s="222"/>
      <c r="E204" s="222"/>
      <c r="F204" s="222"/>
      <c r="G204" s="223"/>
    </row>
    <row r="205" spans="1:7" s="3" customFormat="1" ht="31.5">
      <c r="A205" s="55" t="s">
        <v>22</v>
      </c>
      <c r="B205" s="55" t="s">
        <v>23</v>
      </c>
      <c r="C205" s="11" t="s">
        <v>56</v>
      </c>
      <c r="D205" s="55" t="s">
        <v>24</v>
      </c>
      <c r="E205" s="55" t="s">
        <v>25</v>
      </c>
      <c r="F205" s="51" t="s">
        <v>26</v>
      </c>
      <c r="G205" s="55" t="s">
        <v>27</v>
      </c>
    </row>
    <row r="206" spans="1:7" s="3" customFormat="1" ht="75">
      <c r="A206" s="90">
        <v>448652</v>
      </c>
      <c r="B206" s="91" t="s">
        <v>656</v>
      </c>
      <c r="C206" s="94">
        <v>45666</v>
      </c>
      <c r="D206" s="90">
        <v>6767500000</v>
      </c>
      <c r="E206" s="7" t="s">
        <v>657</v>
      </c>
      <c r="F206" s="7" t="s">
        <v>658</v>
      </c>
      <c r="G206" s="93" t="s">
        <v>659</v>
      </c>
    </row>
    <row r="207" spans="1:7" s="3" customFormat="1" ht="75">
      <c r="A207" s="90">
        <v>448652</v>
      </c>
      <c r="B207" s="91" t="s">
        <v>656</v>
      </c>
      <c r="C207" s="94">
        <v>45666</v>
      </c>
      <c r="D207" s="90">
        <v>439983505</v>
      </c>
      <c r="E207" s="93" t="s">
        <v>657</v>
      </c>
      <c r="F207" s="7" t="s">
        <v>658</v>
      </c>
      <c r="G207" s="93" t="s">
        <v>659</v>
      </c>
    </row>
    <row r="208" spans="1:7" s="3" customFormat="1" ht="75">
      <c r="A208" s="90">
        <v>448652</v>
      </c>
      <c r="B208" s="91" t="s">
        <v>656</v>
      </c>
      <c r="C208" s="94">
        <v>45666</v>
      </c>
      <c r="D208" s="90">
        <v>6869356252</v>
      </c>
      <c r="E208" s="93" t="s">
        <v>660</v>
      </c>
      <c r="F208" s="7" t="s">
        <v>658</v>
      </c>
      <c r="G208" s="93" t="s">
        <v>659</v>
      </c>
    </row>
    <row r="209" spans="1:7" s="3" customFormat="1" ht="75">
      <c r="A209" s="90">
        <v>448532</v>
      </c>
      <c r="B209" s="91" t="s">
        <v>661</v>
      </c>
      <c r="C209" s="94">
        <v>45692</v>
      </c>
      <c r="D209" s="90">
        <v>13873860000</v>
      </c>
      <c r="E209" s="93" t="s">
        <v>662</v>
      </c>
      <c r="F209" s="7" t="s">
        <v>658</v>
      </c>
      <c r="G209" s="93" t="s">
        <v>663</v>
      </c>
    </row>
    <row r="210" spans="1:7" s="3" customFormat="1" ht="75">
      <c r="A210" s="90">
        <v>456010</v>
      </c>
      <c r="B210" s="91" t="s">
        <v>664</v>
      </c>
      <c r="C210" s="94">
        <v>45693</v>
      </c>
      <c r="D210" s="90">
        <v>734662919</v>
      </c>
      <c r="E210" s="93" t="s">
        <v>665</v>
      </c>
      <c r="F210" s="7" t="s">
        <v>658</v>
      </c>
      <c r="G210" s="93" t="s">
        <v>666</v>
      </c>
    </row>
    <row r="211" spans="1:7" s="3" customFormat="1" ht="75">
      <c r="A211" s="90">
        <v>455095</v>
      </c>
      <c r="B211" s="91" t="s">
        <v>667</v>
      </c>
      <c r="C211" s="94">
        <v>45707</v>
      </c>
      <c r="D211" s="90">
        <v>15632673490</v>
      </c>
      <c r="E211" s="93" t="s">
        <v>668</v>
      </c>
      <c r="F211" s="7" t="s">
        <v>658</v>
      </c>
      <c r="G211" s="93" t="s">
        <v>669</v>
      </c>
    </row>
    <row r="212" spans="1:7" s="3" customFormat="1" ht="75">
      <c r="A212" s="90">
        <v>448198</v>
      </c>
      <c r="B212" s="91" t="s">
        <v>670</v>
      </c>
      <c r="C212" s="94">
        <v>45699</v>
      </c>
      <c r="D212" s="90">
        <v>2249422900</v>
      </c>
      <c r="E212" s="93" t="s">
        <v>671</v>
      </c>
      <c r="F212" s="7" t="s">
        <v>658</v>
      </c>
      <c r="G212" s="93" t="s">
        <v>672</v>
      </c>
    </row>
    <row r="213" spans="1:7" s="3" customFormat="1" ht="96.75" customHeight="1">
      <c r="A213" s="90">
        <v>448198</v>
      </c>
      <c r="B213" s="91" t="s">
        <v>670</v>
      </c>
      <c r="C213" s="94">
        <v>45699</v>
      </c>
      <c r="D213" s="90">
        <v>737860100</v>
      </c>
      <c r="E213" s="93" t="s">
        <v>671</v>
      </c>
      <c r="F213" s="7" t="s">
        <v>658</v>
      </c>
      <c r="G213" s="93" t="s">
        <v>672</v>
      </c>
    </row>
    <row r="214" spans="1:7" s="3" customFormat="1" ht="75">
      <c r="A214" s="90">
        <v>448198</v>
      </c>
      <c r="B214" s="91" t="s">
        <v>670</v>
      </c>
      <c r="C214" s="94">
        <v>45699</v>
      </c>
      <c r="D214" s="90">
        <v>76800000</v>
      </c>
      <c r="E214" s="93" t="s">
        <v>673</v>
      </c>
      <c r="F214" s="7" t="s">
        <v>658</v>
      </c>
      <c r="G214" s="93" t="s">
        <v>672</v>
      </c>
    </row>
    <row r="215" spans="1:7" s="3" customFormat="1" ht="75">
      <c r="A215" s="90">
        <v>448214</v>
      </c>
      <c r="B215" s="91" t="s">
        <v>674</v>
      </c>
      <c r="C215" s="94">
        <v>45720</v>
      </c>
      <c r="D215" s="90">
        <v>300000000</v>
      </c>
      <c r="E215" s="93" t="s">
        <v>675</v>
      </c>
      <c r="F215" s="7" t="s">
        <v>658</v>
      </c>
      <c r="G215" s="93" t="s">
        <v>676</v>
      </c>
    </row>
    <row r="216" spans="1:7" s="3" customFormat="1" ht="96.75" customHeight="1">
      <c r="A216" s="90">
        <v>458808</v>
      </c>
      <c r="B216" s="91" t="s">
        <v>677</v>
      </c>
      <c r="C216" s="94">
        <v>45737</v>
      </c>
      <c r="D216" s="90">
        <v>3000000000</v>
      </c>
      <c r="E216" s="93" t="s">
        <v>678</v>
      </c>
      <c r="F216" s="7" t="s">
        <v>658</v>
      </c>
      <c r="G216" s="93" t="s">
        <v>679</v>
      </c>
    </row>
    <row r="217" spans="1:7" s="3" customFormat="1" ht="75">
      <c r="A217" s="90">
        <v>448536</v>
      </c>
      <c r="B217" s="91" t="s">
        <v>680</v>
      </c>
      <c r="C217" s="94">
        <v>45716</v>
      </c>
      <c r="D217" s="90">
        <v>5500000000</v>
      </c>
      <c r="E217" s="93" t="s">
        <v>681</v>
      </c>
      <c r="F217" s="7" t="s">
        <v>658</v>
      </c>
      <c r="G217" s="93" t="s">
        <v>682</v>
      </c>
    </row>
    <row r="218" spans="1:7" s="3" customFormat="1" ht="75">
      <c r="A218" s="90">
        <v>448292</v>
      </c>
      <c r="B218" s="91" t="s">
        <v>683</v>
      </c>
      <c r="C218" s="94">
        <v>45720</v>
      </c>
      <c r="D218" s="90">
        <v>80000000</v>
      </c>
      <c r="E218" s="93" t="s">
        <v>675</v>
      </c>
      <c r="F218" s="7" t="s">
        <v>658</v>
      </c>
      <c r="G218" s="93" t="s">
        <v>684</v>
      </c>
    </row>
    <row r="219" spans="1:7" s="3" customFormat="1" ht="75">
      <c r="A219" s="90">
        <v>448558</v>
      </c>
      <c r="B219" s="91" t="s">
        <v>685</v>
      </c>
      <c r="C219" s="94">
        <v>45730</v>
      </c>
      <c r="D219" s="90">
        <v>463663008</v>
      </c>
      <c r="E219" s="93" t="s">
        <v>686</v>
      </c>
      <c r="F219" s="7" t="s">
        <v>658</v>
      </c>
      <c r="G219" s="93" t="s">
        <v>687</v>
      </c>
    </row>
    <row r="220" spans="1:7" s="3" customFormat="1" ht="75">
      <c r="A220" s="90">
        <v>448558</v>
      </c>
      <c r="B220" s="91" t="s">
        <v>688</v>
      </c>
      <c r="C220" s="94">
        <v>45723</v>
      </c>
      <c r="D220" s="90">
        <v>2681200</v>
      </c>
      <c r="E220" s="93" t="s">
        <v>689</v>
      </c>
      <c r="F220" s="7" t="s">
        <v>658</v>
      </c>
      <c r="G220" s="93" t="s">
        <v>687</v>
      </c>
    </row>
    <row r="221" spans="1:7" s="3" customFormat="1" ht="75">
      <c r="A221" s="90">
        <v>448558</v>
      </c>
      <c r="B221" s="91" t="s">
        <v>688</v>
      </c>
      <c r="C221" s="94">
        <v>45723</v>
      </c>
      <c r="D221" s="90">
        <v>468090000</v>
      </c>
      <c r="E221" s="93" t="s">
        <v>690</v>
      </c>
      <c r="F221" s="7" t="s">
        <v>658</v>
      </c>
      <c r="G221" s="93" t="s">
        <v>687</v>
      </c>
    </row>
    <row r="222" spans="1:7" s="3" customFormat="1" ht="75">
      <c r="A222" s="90">
        <v>448558</v>
      </c>
      <c r="B222" s="91" t="s">
        <v>688</v>
      </c>
      <c r="C222" s="94">
        <v>45723</v>
      </c>
      <c r="D222" s="90">
        <v>5311200</v>
      </c>
      <c r="E222" s="93" t="s">
        <v>689</v>
      </c>
      <c r="F222" s="7" t="s">
        <v>658</v>
      </c>
      <c r="G222" s="93" t="s">
        <v>687</v>
      </c>
    </row>
    <row r="223" spans="1:7" s="3" customFormat="1" ht="75">
      <c r="A223" s="90">
        <v>448558</v>
      </c>
      <c r="B223" s="91" t="s">
        <v>688</v>
      </c>
      <c r="C223" s="94">
        <v>45726</v>
      </c>
      <c r="D223" s="90">
        <v>24262000</v>
      </c>
      <c r="E223" s="93" t="s">
        <v>691</v>
      </c>
      <c r="F223" s="7" t="s">
        <v>658</v>
      </c>
      <c r="G223" s="93" t="s">
        <v>687</v>
      </c>
    </row>
    <row r="224" spans="1:7" s="3" customFormat="1" ht="75">
      <c r="A224" s="90">
        <v>448558</v>
      </c>
      <c r="B224" s="91" t="s">
        <v>688</v>
      </c>
      <c r="C224" s="94">
        <v>45723</v>
      </c>
      <c r="D224" s="90">
        <v>7385500</v>
      </c>
      <c r="E224" s="93" t="s">
        <v>689</v>
      </c>
      <c r="F224" s="7" t="s">
        <v>658</v>
      </c>
      <c r="G224" s="93" t="s">
        <v>687</v>
      </c>
    </row>
    <row r="225" spans="1:7" s="3" customFormat="1" ht="75">
      <c r="A225" s="90">
        <v>448558</v>
      </c>
      <c r="B225" s="91" t="s">
        <v>688</v>
      </c>
      <c r="C225" s="94">
        <v>45729</v>
      </c>
      <c r="D225" s="90">
        <v>160000000</v>
      </c>
      <c r="E225" s="93" t="s">
        <v>692</v>
      </c>
      <c r="F225" s="7" t="s">
        <v>658</v>
      </c>
      <c r="G225" s="93" t="s">
        <v>687</v>
      </c>
    </row>
    <row r="226" spans="1:7" s="3" customFormat="1" ht="75">
      <c r="A226" s="90">
        <v>448558</v>
      </c>
      <c r="B226" s="91" t="s">
        <v>688</v>
      </c>
      <c r="C226" s="94">
        <v>45723</v>
      </c>
      <c r="D226" s="90">
        <v>11376000</v>
      </c>
      <c r="E226" s="93" t="s">
        <v>690</v>
      </c>
      <c r="F226" s="7" t="s">
        <v>658</v>
      </c>
      <c r="G226" s="93" t="s">
        <v>687</v>
      </c>
    </row>
    <row r="227" spans="1:7" s="3" customFormat="1" ht="75">
      <c r="A227" s="90">
        <v>448558</v>
      </c>
      <c r="B227" s="91" t="s">
        <v>688</v>
      </c>
      <c r="C227" s="94">
        <v>45729</v>
      </c>
      <c r="D227" s="90">
        <v>170000000</v>
      </c>
      <c r="E227" s="93" t="s">
        <v>692</v>
      </c>
      <c r="F227" s="7" t="s">
        <v>658</v>
      </c>
      <c r="G227" s="93" t="s">
        <v>687</v>
      </c>
    </row>
    <row r="228" spans="1:7" s="3" customFormat="1" ht="75">
      <c r="A228" s="90">
        <v>448558</v>
      </c>
      <c r="B228" s="91" t="s">
        <v>688</v>
      </c>
      <c r="C228" s="94">
        <v>45726</v>
      </c>
      <c r="D228" s="90">
        <v>7800000</v>
      </c>
      <c r="E228" s="93" t="s">
        <v>693</v>
      </c>
      <c r="F228" s="7" t="s">
        <v>658</v>
      </c>
      <c r="G228" s="93" t="s">
        <v>687</v>
      </c>
    </row>
    <row r="229" spans="1:7" s="3" customFormat="1" ht="75">
      <c r="A229" s="90">
        <v>448558</v>
      </c>
      <c r="B229" s="91" t="s">
        <v>688</v>
      </c>
      <c r="C229" s="94">
        <v>45723</v>
      </c>
      <c r="D229" s="90">
        <v>11973000</v>
      </c>
      <c r="E229" s="93" t="s">
        <v>690</v>
      </c>
      <c r="F229" s="7" t="s">
        <v>658</v>
      </c>
      <c r="G229" s="93" t="s">
        <v>687</v>
      </c>
    </row>
    <row r="230" spans="1:7" s="3" customFormat="1" ht="75">
      <c r="A230" s="90">
        <v>448558</v>
      </c>
      <c r="B230" s="91" t="s">
        <v>688</v>
      </c>
      <c r="C230" s="94">
        <v>45723</v>
      </c>
      <c r="D230" s="90">
        <v>22200000</v>
      </c>
      <c r="E230" s="93" t="s">
        <v>689</v>
      </c>
      <c r="F230" s="7" t="s">
        <v>658</v>
      </c>
      <c r="G230" s="93" t="s">
        <v>687</v>
      </c>
    </row>
    <row r="231" spans="1:7" s="3" customFormat="1" ht="75">
      <c r="A231" s="90">
        <v>448558</v>
      </c>
      <c r="B231" s="91" t="s">
        <v>688</v>
      </c>
      <c r="C231" s="94">
        <v>45723</v>
      </c>
      <c r="D231" s="90">
        <v>17072000</v>
      </c>
      <c r="E231" s="93" t="s">
        <v>689</v>
      </c>
      <c r="F231" s="7" t="s">
        <v>658</v>
      </c>
      <c r="G231" s="93" t="s">
        <v>687</v>
      </c>
    </row>
    <row r="232" spans="1:7" s="3" customFormat="1" ht="75">
      <c r="A232" s="90">
        <v>448558</v>
      </c>
      <c r="B232" s="91" t="s">
        <v>688</v>
      </c>
      <c r="C232" s="94">
        <v>45726</v>
      </c>
      <c r="D232" s="90">
        <v>23920000</v>
      </c>
      <c r="E232" s="93" t="s">
        <v>693</v>
      </c>
      <c r="F232" s="7" t="s">
        <v>658</v>
      </c>
      <c r="G232" s="93" t="s">
        <v>687</v>
      </c>
    </row>
    <row r="233" spans="1:7" s="3" customFormat="1" ht="75">
      <c r="A233" s="90">
        <v>448301</v>
      </c>
      <c r="B233" s="91" t="s">
        <v>694</v>
      </c>
      <c r="C233" s="94">
        <v>45721</v>
      </c>
      <c r="D233" s="90">
        <v>414184150</v>
      </c>
      <c r="E233" s="93" t="s">
        <v>695</v>
      </c>
      <c r="F233" s="7" t="s">
        <v>658</v>
      </c>
      <c r="G233" s="93" t="s">
        <v>696</v>
      </c>
    </row>
    <row r="234" spans="1:7" s="3" customFormat="1" ht="75">
      <c r="A234" s="90">
        <v>448301</v>
      </c>
      <c r="B234" s="91" t="s">
        <v>694</v>
      </c>
      <c r="C234" s="94">
        <v>45726</v>
      </c>
      <c r="D234" s="90">
        <v>69563070</v>
      </c>
      <c r="E234" s="93" t="s">
        <v>697</v>
      </c>
      <c r="F234" s="7" t="s">
        <v>658</v>
      </c>
      <c r="G234" s="93" t="s">
        <v>696</v>
      </c>
    </row>
    <row r="235" spans="1:7" s="3" customFormat="1" ht="75">
      <c r="A235" s="90">
        <v>448301</v>
      </c>
      <c r="B235" s="91" t="s">
        <v>694</v>
      </c>
      <c r="C235" s="94">
        <v>45726</v>
      </c>
      <c r="D235" s="90">
        <v>105565412</v>
      </c>
      <c r="E235" s="93" t="s">
        <v>697</v>
      </c>
      <c r="F235" s="7" t="s">
        <v>658</v>
      </c>
      <c r="G235" s="93" t="s">
        <v>696</v>
      </c>
    </row>
    <row r="236" spans="1:7" s="3" customFormat="1" ht="96.75" customHeight="1">
      <c r="A236" s="90">
        <v>448300</v>
      </c>
      <c r="B236" s="91" t="s">
        <v>698</v>
      </c>
      <c r="C236" s="94">
        <v>45727</v>
      </c>
      <c r="D236" s="90">
        <v>36534503</v>
      </c>
      <c r="E236" s="93" t="s">
        <v>695</v>
      </c>
      <c r="F236" s="7" t="s">
        <v>658</v>
      </c>
      <c r="G236" s="93" t="s">
        <v>699</v>
      </c>
    </row>
    <row r="237" spans="1:7" s="3" customFormat="1" ht="127.5" customHeight="1">
      <c r="A237" s="90">
        <v>448376</v>
      </c>
      <c r="B237" s="91" t="s">
        <v>700</v>
      </c>
      <c r="C237" s="94">
        <v>45733</v>
      </c>
      <c r="D237" s="90">
        <v>50000000</v>
      </c>
      <c r="E237" s="93" t="s">
        <v>701</v>
      </c>
      <c r="F237" s="7" t="s">
        <v>658</v>
      </c>
      <c r="G237" s="93" t="s">
        <v>702</v>
      </c>
    </row>
    <row r="238" spans="1:7" s="3" customFormat="1" ht="75">
      <c r="A238" s="90">
        <v>448219</v>
      </c>
      <c r="B238" s="91" t="s">
        <v>703</v>
      </c>
      <c r="C238" s="94">
        <v>45733</v>
      </c>
      <c r="D238" s="90">
        <v>561011872</v>
      </c>
      <c r="E238" s="93" t="s">
        <v>704</v>
      </c>
      <c r="F238" s="7" t="s">
        <v>658</v>
      </c>
      <c r="G238" s="93" t="s">
        <v>705</v>
      </c>
    </row>
    <row r="239" spans="1:7" s="3" customFormat="1" ht="75">
      <c r="A239" s="90">
        <v>448509</v>
      </c>
      <c r="B239" s="91" t="s">
        <v>706</v>
      </c>
      <c r="C239" s="94">
        <v>45734</v>
      </c>
      <c r="D239" s="90">
        <v>842812797</v>
      </c>
      <c r="E239" s="93" t="s">
        <v>707</v>
      </c>
      <c r="F239" s="7" t="s">
        <v>658</v>
      </c>
      <c r="G239" s="93" t="s">
        <v>708</v>
      </c>
    </row>
    <row r="240" spans="1:7" s="3" customFormat="1" ht="75">
      <c r="A240" s="90">
        <v>459659</v>
      </c>
      <c r="B240" s="91" t="s">
        <v>709</v>
      </c>
      <c r="C240" s="94">
        <v>45733</v>
      </c>
      <c r="D240" s="90">
        <v>1200000000</v>
      </c>
      <c r="E240" s="93" t="s">
        <v>678</v>
      </c>
      <c r="F240" s="7" t="s">
        <v>658</v>
      </c>
      <c r="G240" s="93" t="s">
        <v>710</v>
      </c>
    </row>
    <row r="241" spans="1:7" s="3" customFormat="1" ht="75">
      <c r="A241" s="90">
        <v>448269</v>
      </c>
      <c r="B241" s="91" t="s">
        <v>711</v>
      </c>
      <c r="C241" s="94">
        <v>45734</v>
      </c>
      <c r="D241" s="90">
        <v>237711280</v>
      </c>
      <c r="E241" s="93" t="s">
        <v>712</v>
      </c>
      <c r="F241" s="7" t="s">
        <v>658</v>
      </c>
      <c r="G241" s="93" t="s">
        <v>713</v>
      </c>
    </row>
    <row r="242" spans="1:7" s="3" customFormat="1" ht="75">
      <c r="A242" s="90">
        <v>459659</v>
      </c>
      <c r="B242" s="91" t="s">
        <v>709</v>
      </c>
      <c r="C242" s="94">
        <v>45734</v>
      </c>
      <c r="D242" s="90">
        <v>2000000000</v>
      </c>
      <c r="E242" s="93" t="s">
        <v>714</v>
      </c>
      <c r="F242" s="7" t="s">
        <v>658</v>
      </c>
      <c r="G242" s="93" t="s">
        <v>710</v>
      </c>
    </row>
    <row r="243" spans="1:7" s="3" customFormat="1" ht="75">
      <c r="A243" s="90">
        <v>456475</v>
      </c>
      <c r="B243" s="91" t="s">
        <v>715</v>
      </c>
      <c r="C243" s="94">
        <v>45734</v>
      </c>
      <c r="D243" s="90">
        <v>20000000</v>
      </c>
      <c r="E243" s="93" t="s">
        <v>479</v>
      </c>
      <c r="F243" s="7" t="s">
        <v>658</v>
      </c>
      <c r="G243" s="93" t="s">
        <v>716</v>
      </c>
    </row>
    <row r="244" spans="1:7" s="3" customFormat="1" ht="130.5" customHeight="1">
      <c r="A244" s="90">
        <v>448371</v>
      </c>
      <c r="B244" s="91" t="s">
        <v>717</v>
      </c>
      <c r="C244" s="94">
        <v>45742</v>
      </c>
      <c r="D244" s="90">
        <v>66000000</v>
      </c>
      <c r="E244" s="93" t="s">
        <v>718</v>
      </c>
      <c r="F244" s="7" t="s">
        <v>658</v>
      </c>
      <c r="G244" s="93" t="s">
        <v>719</v>
      </c>
    </row>
    <row r="245" spans="1:7" s="3" customFormat="1" ht="289.5" customHeight="1">
      <c r="A245" s="95"/>
      <c r="B245" s="96"/>
      <c r="C245" s="97"/>
      <c r="D245" s="98"/>
      <c r="E245" s="99"/>
      <c r="F245" s="100"/>
      <c r="G245" s="101"/>
    </row>
    <row r="246" spans="1:7" ht="16.5">
      <c r="A246" s="441" t="s">
        <v>77</v>
      </c>
      <c r="B246" s="442"/>
      <c r="C246" s="442"/>
      <c r="D246" s="442"/>
      <c r="E246" s="442"/>
      <c r="F246" s="442"/>
      <c r="G246" s="443"/>
    </row>
    <row r="247" spans="1:7" ht="33">
      <c r="A247" s="433" t="s">
        <v>75</v>
      </c>
      <c r="B247" s="434"/>
      <c r="C247" s="15" t="s">
        <v>16</v>
      </c>
      <c r="D247" s="15" t="s">
        <v>28</v>
      </c>
      <c r="E247" s="16" t="s">
        <v>525</v>
      </c>
      <c r="F247" s="15" t="s">
        <v>29</v>
      </c>
      <c r="G247" s="103" t="s">
        <v>30</v>
      </c>
    </row>
    <row r="248" spans="1:7" ht="39.75" customHeight="1">
      <c r="A248" s="32">
        <v>100</v>
      </c>
      <c r="B248" s="7"/>
      <c r="C248" s="151" t="s">
        <v>486</v>
      </c>
      <c r="D248" s="8">
        <f>SUM(D249:D253)</f>
        <v>170528823447</v>
      </c>
      <c r="E248" s="8">
        <f>SUM(E249:E253)</f>
        <v>35337239640</v>
      </c>
      <c r="F248" s="8">
        <f>D248-E248</f>
        <v>135191583807</v>
      </c>
      <c r="G248" s="486" t="s">
        <v>103</v>
      </c>
    </row>
    <row r="249" spans="1:7" ht="39.950000000000003" customHeight="1">
      <c r="A249" s="7"/>
      <c r="B249" s="7">
        <v>110</v>
      </c>
      <c r="C249" s="92" t="s">
        <v>487</v>
      </c>
      <c r="D249" s="9">
        <v>104952087305</v>
      </c>
      <c r="E249" s="9">
        <v>21688459671</v>
      </c>
      <c r="F249" s="9">
        <f t="shared" ref="F249:F289" si="1">D249-E249</f>
        <v>83263627634</v>
      </c>
      <c r="G249" s="487"/>
    </row>
    <row r="250" spans="1:7" ht="39.950000000000003" customHeight="1">
      <c r="A250" s="7"/>
      <c r="B250" s="7">
        <v>120</v>
      </c>
      <c r="C250" s="92" t="s">
        <v>488</v>
      </c>
      <c r="D250" s="9">
        <v>3901600000</v>
      </c>
      <c r="E250" s="9">
        <v>677100000</v>
      </c>
      <c r="F250" s="9">
        <f t="shared" si="1"/>
        <v>3224500000</v>
      </c>
      <c r="G250" s="487"/>
    </row>
    <row r="251" spans="1:7" ht="39.950000000000003" customHeight="1">
      <c r="A251" s="7"/>
      <c r="B251" s="7">
        <v>130</v>
      </c>
      <c r="C251" s="92" t="s">
        <v>489</v>
      </c>
      <c r="D251" s="9">
        <v>37638569663</v>
      </c>
      <c r="E251" s="9">
        <v>8013974951</v>
      </c>
      <c r="F251" s="9">
        <f t="shared" si="1"/>
        <v>29624594712</v>
      </c>
      <c r="G251" s="487"/>
    </row>
    <row r="252" spans="1:7" ht="39.950000000000003" customHeight="1">
      <c r="A252" s="7"/>
      <c r="B252" s="7">
        <v>140</v>
      </c>
      <c r="C252" s="92" t="s">
        <v>490</v>
      </c>
      <c r="D252" s="9">
        <v>21094084013</v>
      </c>
      <c r="E252" s="9">
        <v>4911128668</v>
      </c>
      <c r="F252" s="9">
        <f t="shared" si="1"/>
        <v>16182955345</v>
      </c>
      <c r="G252" s="487"/>
    </row>
    <row r="253" spans="1:7" ht="39.950000000000003" customHeight="1">
      <c r="A253" s="7"/>
      <c r="B253" s="7">
        <v>190</v>
      </c>
      <c r="C253" s="92" t="s">
        <v>491</v>
      </c>
      <c r="D253" s="9">
        <v>2942482466</v>
      </c>
      <c r="E253" s="9">
        <v>46576350</v>
      </c>
      <c r="F253" s="9">
        <f t="shared" si="1"/>
        <v>2895906116</v>
      </c>
      <c r="G253" s="487"/>
    </row>
    <row r="254" spans="1:7" ht="39.950000000000003" customHeight="1">
      <c r="A254" s="32">
        <v>200</v>
      </c>
      <c r="B254" s="7"/>
      <c r="C254" s="152" t="s">
        <v>492</v>
      </c>
      <c r="D254" s="8">
        <f>SUM(D255:D262)</f>
        <v>116707706430</v>
      </c>
      <c r="E254" s="8">
        <f>SUM(E255:E262)</f>
        <v>4783644253</v>
      </c>
      <c r="F254" s="8">
        <f t="shared" si="1"/>
        <v>111924062177</v>
      </c>
      <c r="G254" s="487"/>
    </row>
    <row r="255" spans="1:7" ht="39.950000000000003" customHeight="1">
      <c r="A255" s="7"/>
      <c r="B255" s="7">
        <v>210</v>
      </c>
      <c r="C255" s="92" t="s">
        <v>493</v>
      </c>
      <c r="D255" s="9">
        <v>10078035524</v>
      </c>
      <c r="E255" s="9">
        <v>1153415938</v>
      </c>
      <c r="F255" s="9">
        <f t="shared" si="1"/>
        <v>8924619586</v>
      </c>
      <c r="G255" s="487"/>
    </row>
    <row r="256" spans="1:7" ht="39.950000000000003" customHeight="1">
      <c r="A256" s="7"/>
      <c r="B256" s="7">
        <v>220</v>
      </c>
      <c r="C256" s="92" t="s">
        <v>494</v>
      </c>
      <c r="D256" s="9">
        <v>535500000</v>
      </c>
      <c r="E256" s="9">
        <v>1848636</v>
      </c>
      <c r="F256" s="9">
        <f t="shared" si="1"/>
        <v>533651364</v>
      </c>
      <c r="G256" s="487"/>
    </row>
    <row r="257" spans="1:7" ht="39.950000000000003" customHeight="1">
      <c r="A257" s="7"/>
      <c r="B257" s="7">
        <v>230</v>
      </c>
      <c r="C257" s="92" t="s">
        <v>495</v>
      </c>
      <c r="D257" s="9">
        <v>6012762979</v>
      </c>
      <c r="E257" s="9">
        <v>524079379</v>
      </c>
      <c r="F257" s="9">
        <f t="shared" si="1"/>
        <v>5488683600</v>
      </c>
      <c r="G257" s="487"/>
    </row>
    <row r="258" spans="1:7" ht="50.25" customHeight="1">
      <c r="A258" s="7"/>
      <c r="B258" s="7">
        <v>240</v>
      </c>
      <c r="C258" s="92" t="s">
        <v>496</v>
      </c>
      <c r="D258" s="9">
        <v>65749374305</v>
      </c>
      <c r="E258" s="9">
        <v>595624811</v>
      </c>
      <c r="F258" s="9">
        <f t="shared" si="1"/>
        <v>65153749494</v>
      </c>
      <c r="G258" s="487"/>
    </row>
    <row r="259" spans="1:7" ht="39.950000000000003" customHeight="1">
      <c r="A259" s="7"/>
      <c r="B259" s="7">
        <v>250</v>
      </c>
      <c r="C259" s="92" t="s">
        <v>497</v>
      </c>
      <c r="D259" s="9">
        <v>4639562000</v>
      </c>
      <c r="E259" s="9">
        <v>280500000</v>
      </c>
      <c r="F259" s="9">
        <f t="shared" si="1"/>
        <v>4359062000</v>
      </c>
      <c r="G259" s="487"/>
    </row>
    <row r="260" spans="1:7" ht="39.950000000000003" customHeight="1">
      <c r="A260" s="7"/>
      <c r="B260" s="7">
        <v>260</v>
      </c>
      <c r="C260" s="92" t="s">
        <v>498</v>
      </c>
      <c r="D260" s="9">
        <v>26300119800</v>
      </c>
      <c r="E260" s="9">
        <v>1776010867</v>
      </c>
      <c r="F260" s="9">
        <f t="shared" si="1"/>
        <v>24524108933</v>
      </c>
      <c r="G260" s="487"/>
    </row>
    <row r="261" spans="1:7" ht="39.950000000000003" customHeight="1">
      <c r="A261" s="7"/>
      <c r="B261" s="7">
        <v>280</v>
      </c>
      <c r="C261" s="92" t="s">
        <v>499</v>
      </c>
      <c r="D261" s="9">
        <v>1099100000</v>
      </c>
      <c r="E261" s="9">
        <v>228992458</v>
      </c>
      <c r="F261" s="9">
        <f t="shared" si="1"/>
        <v>870107542</v>
      </c>
      <c r="G261" s="487"/>
    </row>
    <row r="262" spans="1:7" ht="55.5" customHeight="1">
      <c r="A262" s="7"/>
      <c r="B262" s="7">
        <v>290</v>
      </c>
      <c r="C262" s="92" t="s">
        <v>500</v>
      </c>
      <c r="D262" s="9">
        <v>2293251822</v>
      </c>
      <c r="E262" s="9">
        <v>223172164</v>
      </c>
      <c r="F262" s="9">
        <f t="shared" si="1"/>
        <v>2070079658</v>
      </c>
      <c r="G262" s="487"/>
    </row>
    <row r="263" spans="1:7" ht="39.950000000000003" customHeight="1">
      <c r="A263" s="32">
        <v>300</v>
      </c>
      <c r="B263" s="7"/>
      <c r="C263" s="152" t="s">
        <v>501</v>
      </c>
      <c r="D263" s="8">
        <f>SUM(D264:D270)</f>
        <v>21461306283</v>
      </c>
      <c r="E263" s="8">
        <f>SUM(E264:E270)</f>
        <v>930866513</v>
      </c>
      <c r="F263" s="8">
        <f t="shared" si="1"/>
        <v>20530439770</v>
      </c>
      <c r="G263" s="487"/>
    </row>
    <row r="264" spans="1:7" ht="39.950000000000003" customHeight="1">
      <c r="A264" s="7"/>
      <c r="B264" s="7">
        <v>310</v>
      </c>
      <c r="C264" s="92" t="s">
        <v>502</v>
      </c>
      <c r="D264" s="9">
        <v>358014900</v>
      </c>
      <c r="E264" s="9">
        <v>21163961</v>
      </c>
      <c r="F264" s="9">
        <f t="shared" si="1"/>
        <v>336850939</v>
      </c>
      <c r="G264" s="487"/>
    </row>
    <row r="265" spans="1:7" ht="39.950000000000003" customHeight="1">
      <c r="A265" s="7"/>
      <c r="B265" s="7">
        <v>320</v>
      </c>
      <c r="C265" s="92" t="s">
        <v>503</v>
      </c>
      <c r="D265" s="9">
        <v>1271657200</v>
      </c>
      <c r="E265" s="9">
        <v>0</v>
      </c>
      <c r="F265" s="9">
        <f t="shared" si="1"/>
        <v>1271657200</v>
      </c>
      <c r="G265" s="487"/>
    </row>
    <row r="266" spans="1:7" ht="39.950000000000003" customHeight="1">
      <c r="A266" s="7"/>
      <c r="B266" s="7">
        <v>330</v>
      </c>
      <c r="C266" s="92" t="s">
        <v>504</v>
      </c>
      <c r="D266" s="9">
        <v>566194729</v>
      </c>
      <c r="E266" s="9">
        <v>6536180</v>
      </c>
      <c r="F266" s="9">
        <f t="shared" si="1"/>
        <v>559658549</v>
      </c>
      <c r="G266" s="487"/>
    </row>
    <row r="267" spans="1:7" ht="39.950000000000003" customHeight="1">
      <c r="A267" s="7"/>
      <c r="B267" s="7">
        <v>340</v>
      </c>
      <c r="C267" s="92" t="s">
        <v>720</v>
      </c>
      <c r="D267" s="9">
        <v>9473213969</v>
      </c>
      <c r="E267" s="9">
        <v>159186767</v>
      </c>
      <c r="F267" s="9">
        <f t="shared" si="1"/>
        <v>9314027202</v>
      </c>
      <c r="G267" s="487"/>
    </row>
    <row r="268" spans="1:7" ht="52.5" customHeight="1">
      <c r="A268" s="7"/>
      <c r="B268" s="7">
        <v>350</v>
      </c>
      <c r="C268" s="92" t="s">
        <v>505</v>
      </c>
      <c r="D268" s="9">
        <v>985086225</v>
      </c>
      <c r="E268" s="9">
        <v>15094363</v>
      </c>
      <c r="F268" s="9">
        <f t="shared" si="1"/>
        <v>969991862</v>
      </c>
      <c r="G268" s="487"/>
    </row>
    <row r="269" spans="1:7" ht="39.950000000000003" customHeight="1">
      <c r="A269" s="7"/>
      <c r="B269" s="7">
        <v>360</v>
      </c>
      <c r="C269" s="92" t="s">
        <v>506</v>
      </c>
      <c r="D269" s="9">
        <v>5094093931</v>
      </c>
      <c r="E269" s="9">
        <v>666260674</v>
      </c>
      <c r="F269" s="9">
        <f t="shared" si="1"/>
        <v>4427833257</v>
      </c>
      <c r="G269" s="487"/>
    </row>
    <row r="270" spans="1:7" ht="39.950000000000003" customHeight="1">
      <c r="A270" s="7"/>
      <c r="B270" s="7">
        <v>390</v>
      </c>
      <c r="C270" s="92" t="s">
        <v>507</v>
      </c>
      <c r="D270" s="9">
        <v>3713045329</v>
      </c>
      <c r="E270" s="9">
        <v>62624568</v>
      </c>
      <c r="F270" s="9">
        <f t="shared" si="1"/>
        <v>3650420761</v>
      </c>
      <c r="G270" s="487"/>
    </row>
    <row r="271" spans="1:7" ht="39.950000000000003" customHeight="1">
      <c r="A271" s="32">
        <v>400</v>
      </c>
      <c r="B271" s="7"/>
      <c r="C271" s="152" t="s">
        <v>508</v>
      </c>
      <c r="D271" s="8">
        <v>0</v>
      </c>
      <c r="E271" s="8">
        <v>0</v>
      </c>
      <c r="F271" s="8">
        <f t="shared" si="1"/>
        <v>0</v>
      </c>
      <c r="G271" s="487"/>
    </row>
    <row r="272" spans="1:7" ht="39.950000000000003" customHeight="1">
      <c r="A272" s="32">
        <v>500</v>
      </c>
      <c r="B272" s="7"/>
      <c r="C272" s="152" t="s">
        <v>509</v>
      </c>
      <c r="D272" s="8">
        <f t="shared" ref="D272" si="2">SUM(D273:D279)</f>
        <v>274342269700</v>
      </c>
      <c r="E272" s="8">
        <f>SUM(E273:E279)</f>
        <v>12341049987</v>
      </c>
      <c r="F272" s="8">
        <f t="shared" si="1"/>
        <v>262001219713</v>
      </c>
      <c r="G272" s="487"/>
    </row>
    <row r="273" spans="1:7" ht="39.950000000000003" customHeight="1">
      <c r="A273" s="7"/>
      <c r="B273" s="7">
        <v>510</v>
      </c>
      <c r="C273" s="92" t="s">
        <v>510</v>
      </c>
      <c r="D273" s="9">
        <v>0</v>
      </c>
      <c r="E273" s="9">
        <v>0</v>
      </c>
      <c r="F273" s="9">
        <f t="shared" si="1"/>
        <v>0</v>
      </c>
      <c r="G273" s="487"/>
    </row>
    <row r="274" spans="1:7" ht="39.950000000000003" customHeight="1">
      <c r="A274" s="7"/>
      <c r="B274" s="7">
        <v>520</v>
      </c>
      <c r="C274" s="92" t="s">
        <v>511</v>
      </c>
      <c r="D274" s="9">
        <v>88309535660</v>
      </c>
      <c r="E274" s="9">
        <v>0</v>
      </c>
      <c r="F274" s="9">
        <f t="shared" si="1"/>
        <v>88309535660</v>
      </c>
      <c r="G274" s="487"/>
    </row>
    <row r="275" spans="1:7" ht="63" customHeight="1">
      <c r="A275" s="7"/>
      <c r="B275" s="7">
        <v>530</v>
      </c>
      <c r="C275" s="92" t="s">
        <v>512</v>
      </c>
      <c r="D275" s="9">
        <v>155606925508</v>
      </c>
      <c r="E275" s="9">
        <v>12341049987</v>
      </c>
      <c r="F275" s="9">
        <f t="shared" si="1"/>
        <v>143265875521</v>
      </c>
      <c r="G275" s="487"/>
    </row>
    <row r="276" spans="1:7" ht="47.25" customHeight="1">
      <c r="A276" s="7"/>
      <c r="B276" s="7">
        <v>540</v>
      </c>
      <c r="C276" s="92" t="s">
        <v>513</v>
      </c>
      <c r="D276" s="9">
        <v>17080464532</v>
      </c>
      <c r="E276" s="9">
        <v>0</v>
      </c>
      <c r="F276" s="9">
        <f t="shared" si="1"/>
        <v>17080464532</v>
      </c>
      <c r="G276" s="487"/>
    </row>
    <row r="277" spans="1:7" ht="39.950000000000003" customHeight="1">
      <c r="A277" s="7"/>
      <c r="B277" s="7">
        <v>550</v>
      </c>
      <c r="C277" s="92" t="s">
        <v>514</v>
      </c>
      <c r="D277" s="9">
        <v>0</v>
      </c>
      <c r="E277" s="9">
        <v>0</v>
      </c>
      <c r="F277" s="9">
        <f t="shared" si="1"/>
        <v>0</v>
      </c>
      <c r="G277" s="487"/>
    </row>
    <row r="278" spans="1:7" ht="52.5" customHeight="1">
      <c r="A278" s="7"/>
      <c r="B278" s="7">
        <v>570</v>
      </c>
      <c r="C278" s="92" t="s">
        <v>515</v>
      </c>
      <c r="D278" s="9">
        <v>11445344000</v>
      </c>
      <c r="E278" s="9">
        <v>0</v>
      </c>
      <c r="F278" s="9">
        <f t="shared" si="1"/>
        <v>11445344000</v>
      </c>
      <c r="G278" s="487"/>
    </row>
    <row r="279" spans="1:7" ht="30">
      <c r="A279" s="7"/>
      <c r="B279" s="7">
        <v>590</v>
      </c>
      <c r="C279" s="92" t="s">
        <v>516</v>
      </c>
      <c r="D279" s="9">
        <v>1900000000</v>
      </c>
      <c r="E279" s="9">
        <v>0</v>
      </c>
      <c r="F279" s="9">
        <f t="shared" si="1"/>
        <v>1900000000</v>
      </c>
      <c r="G279" s="487"/>
    </row>
    <row r="280" spans="1:7" ht="15.75">
      <c r="A280" s="32">
        <v>800</v>
      </c>
      <c r="B280" s="7"/>
      <c r="C280" s="152" t="s">
        <v>517</v>
      </c>
      <c r="D280" s="8">
        <f>SUM(D281:D284)</f>
        <v>39002120740</v>
      </c>
      <c r="E280" s="8">
        <f>SUM(E281:E284)</f>
        <v>8026600578</v>
      </c>
      <c r="F280" s="8">
        <f t="shared" si="1"/>
        <v>30975520162</v>
      </c>
      <c r="G280" s="487"/>
    </row>
    <row r="281" spans="1:7" ht="45">
      <c r="A281" s="7"/>
      <c r="B281" s="7">
        <v>810</v>
      </c>
      <c r="C281" s="92" t="s">
        <v>518</v>
      </c>
      <c r="D281" s="9">
        <v>30000000000</v>
      </c>
      <c r="E281" s="9">
        <v>6000000000</v>
      </c>
      <c r="F281" s="9">
        <f t="shared" si="1"/>
        <v>24000000000</v>
      </c>
      <c r="G281" s="487"/>
    </row>
    <row r="282" spans="1:7" ht="45">
      <c r="A282" s="7"/>
      <c r="B282" s="7">
        <v>830</v>
      </c>
      <c r="C282" s="92" t="s">
        <v>721</v>
      </c>
      <c r="D282" s="9">
        <v>240000000</v>
      </c>
      <c r="E282" s="9">
        <v>0</v>
      </c>
      <c r="F282" s="9">
        <f t="shared" si="1"/>
        <v>240000000</v>
      </c>
      <c r="G282" s="487"/>
    </row>
    <row r="283" spans="1:7" s="22" customFormat="1" ht="30">
      <c r="A283" s="7"/>
      <c r="B283" s="7">
        <v>840</v>
      </c>
      <c r="C283" s="92" t="s">
        <v>519</v>
      </c>
      <c r="D283" s="9">
        <v>2249219000</v>
      </c>
      <c r="E283" s="9">
        <v>239490000</v>
      </c>
      <c r="F283" s="9">
        <f t="shared" si="1"/>
        <v>2009729000</v>
      </c>
      <c r="G283" s="487"/>
    </row>
    <row r="284" spans="1:7" s="22" customFormat="1" ht="39.950000000000003" customHeight="1">
      <c r="A284" s="7"/>
      <c r="B284" s="7">
        <v>850</v>
      </c>
      <c r="C284" s="92" t="s">
        <v>520</v>
      </c>
      <c r="D284" s="9">
        <v>6512901740</v>
      </c>
      <c r="E284" s="9">
        <v>1787110578</v>
      </c>
      <c r="F284" s="9">
        <f t="shared" si="1"/>
        <v>4725791162</v>
      </c>
      <c r="G284" s="487"/>
    </row>
    <row r="285" spans="1:7" s="22" customFormat="1" ht="15.75">
      <c r="A285" s="32">
        <v>900</v>
      </c>
      <c r="B285" s="7"/>
      <c r="C285" s="152" t="s">
        <v>521</v>
      </c>
      <c r="D285" s="8">
        <f>SUM(D286:D288)</f>
        <v>26416931059</v>
      </c>
      <c r="E285" s="8">
        <f>SUM(E286:E287)</f>
        <v>1489862402</v>
      </c>
      <c r="F285" s="8">
        <f t="shared" si="1"/>
        <v>24927068657</v>
      </c>
      <c r="G285" s="487"/>
    </row>
    <row r="286" spans="1:7" s="22" customFormat="1" ht="30">
      <c r="A286" s="7"/>
      <c r="B286" s="7">
        <v>910</v>
      </c>
      <c r="C286" s="92" t="s">
        <v>522</v>
      </c>
      <c r="D286" s="9">
        <v>26216931059</v>
      </c>
      <c r="E286" s="9">
        <v>1371810462</v>
      </c>
      <c r="F286" s="9">
        <f t="shared" si="1"/>
        <v>24845120597</v>
      </c>
      <c r="G286" s="487"/>
    </row>
    <row r="287" spans="1:7" s="22" customFormat="1" ht="45">
      <c r="A287" s="7"/>
      <c r="B287" s="7">
        <v>920</v>
      </c>
      <c r="C287" s="92" t="s">
        <v>523</v>
      </c>
      <c r="D287" s="9">
        <v>200000000</v>
      </c>
      <c r="E287" s="9">
        <v>118051940</v>
      </c>
      <c r="F287" s="9">
        <f t="shared" si="1"/>
        <v>81948060</v>
      </c>
      <c r="G287" s="487"/>
    </row>
    <row r="288" spans="1:7" ht="45">
      <c r="A288" s="102"/>
      <c r="B288" s="7">
        <v>960</v>
      </c>
      <c r="C288" s="101" t="s">
        <v>524</v>
      </c>
      <c r="D288" s="9">
        <v>0</v>
      </c>
      <c r="E288" s="9">
        <v>0</v>
      </c>
      <c r="F288" s="9">
        <f t="shared" si="1"/>
        <v>0</v>
      </c>
      <c r="G288" s="487"/>
    </row>
    <row r="289" spans="1:7" ht="15.75">
      <c r="A289" s="488" t="s">
        <v>526</v>
      </c>
      <c r="B289" s="489"/>
      <c r="C289" s="490"/>
      <c r="D289" s="185">
        <f>+D248+D254+D263+D271+D272+D280+D285</f>
        <v>648459157659</v>
      </c>
      <c r="E289" s="185">
        <f>+E285+E280+E272+E263+E254+E248</f>
        <v>62909263373</v>
      </c>
      <c r="F289" s="185">
        <f t="shared" si="1"/>
        <v>585549894286</v>
      </c>
      <c r="G289" s="487"/>
    </row>
    <row r="290" spans="1:7" ht="345.75" customHeight="1">
      <c r="A290" s="117"/>
      <c r="B290" s="173"/>
      <c r="C290" s="174"/>
      <c r="D290" s="173"/>
      <c r="E290" s="173"/>
      <c r="F290" s="173"/>
      <c r="G290" s="186"/>
    </row>
    <row r="291" spans="1:7" ht="18.75">
      <c r="A291" s="438" t="s">
        <v>362</v>
      </c>
      <c r="B291" s="439"/>
      <c r="C291" s="439"/>
      <c r="D291" s="439"/>
      <c r="E291" s="439"/>
      <c r="F291" s="439"/>
      <c r="G291" s="440"/>
    </row>
    <row r="292" spans="1:7" ht="16.5">
      <c r="A292" s="221" t="s">
        <v>363</v>
      </c>
      <c r="B292" s="222"/>
      <c r="C292" s="222"/>
      <c r="D292" s="222"/>
      <c r="E292" s="222"/>
      <c r="F292" s="222"/>
      <c r="G292" s="223"/>
    </row>
    <row r="293" spans="1:7" ht="15.75" customHeight="1">
      <c r="A293" s="199" t="s">
        <v>153</v>
      </c>
      <c r="B293" s="200"/>
      <c r="C293" s="200"/>
      <c r="D293" s="200"/>
      <c r="E293" s="200"/>
      <c r="F293" s="200"/>
      <c r="G293" s="201"/>
    </row>
    <row r="294" spans="1:7" ht="31.5" customHeight="1">
      <c r="A294" s="51" t="s">
        <v>15</v>
      </c>
      <c r="B294" s="51" t="s">
        <v>32</v>
      </c>
      <c r="C294" s="199" t="s">
        <v>16</v>
      </c>
      <c r="D294" s="201"/>
      <c r="E294" s="199" t="s">
        <v>33</v>
      </c>
      <c r="F294" s="201"/>
      <c r="G294" s="51" t="s">
        <v>34</v>
      </c>
    </row>
    <row r="295" spans="1:7" ht="30">
      <c r="A295" s="124">
        <v>2</v>
      </c>
      <c r="B295" s="124" t="s">
        <v>105</v>
      </c>
      <c r="C295" s="219" t="s">
        <v>106</v>
      </c>
      <c r="D295" s="220"/>
      <c r="E295" s="233" t="s">
        <v>107</v>
      </c>
      <c r="F295" s="233"/>
      <c r="G295" s="127">
        <v>214381151</v>
      </c>
    </row>
    <row r="296" spans="1:7" ht="45">
      <c r="A296" s="127">
        <v>3</v>
      </c>
      <c r="B296" s="124" t="s">
        <v>108</v>
      </c>
      <c r="C296" s="219" t="s">
        <v>106</v>
      </c>
      <c r="D296" s="220"/>
      <c r="E296" s="233" t="s">
        <v>109</v>
      </c>
      <c r="F296" s="233"/>
      <c r="G296" s="127">
        <v>216882331</v>
      </c>
    </row>
    <row r="297" spans="1:7" s="3" customFormat="1" ht="45">
      <c r="A297" s="127">
        <v>4</v>
      </c>
      <c r="B297" s="124" t="s">
        <v>169</v>
      </c>
      <c r="C297" s="219" t="s">
        <v>106</v>
      </c>
      <c r="D297" s="220"/>
      <c r="E297" s="233" t="s">
        <v>170</v>
      </c>
      <c r="F297" s="233"/>
      <c r="G297" s="127">
        <v>214383302</v>
      </c>
    </row>
    <row r="298" spans="1:7" s="3" customFormat="1" ht="15.75" customHeight="1">
      <c r="A298" s="199" t="s">
        <v>296</v>
      </c>
      <c r="B298" s="200"/>
      <c r="C298" s="200"/>
      <c r="D298" s="200"/>
      <c r="E298" s="200"/>
      <c r="F298" s="200"/>
      <c r="G298" s="201"/>
    </row>
    <row r="299" spans="1:7" s="3" customFormat="1" ht="31.5" customHeight="1">
      <c r="A299" s="51" t="s">
        <v>15</v>
      </c>
      <c r="B299" s="51" t="s">
        <v>32</v>
      </c>
      <c r="C299" s="199" t="s">
        <v>16</v>
      </c>
      <c r="D299" s="201"/>
      <c r="E299" s="199" t="s">
        <v>33</v>
      </c>
      <c r="F299" s="201"/>
      <c r="G299" s="51" t="s">
        <v>34</v>
      </c>
    </row>
    <row r="300" spans="1:7" s="3" customFormat="1" ht="60" customHeight="1">
      <c r="A300" s="58">
        <v>1</v>
      </c>
      <c r="B300" s="58" t="s">
        <v>209</v>
      </c>
      <c r="C300" s="237" t="s">
        <v>210</v>
      </c>
      <c r="D300" s="238"/>
      <c r="E300" s="237" t="s">
        <v>211</v>
      </c>
      <c r="F300" s="238"/>
      <c r="G300" s="58" t="s">
        <v>212</v>
      </c>
    </row>
    <row r="301" spans="1:7" s="3" customFormat="1" ht="50.25" customHeight="1">
      <c r="A301" s="39">
        <v>2</v>
      </c>
      <c r="B301" s="58" t="s">
        <v>213</v>
      </c>
      <c r="C301" s="237" t="s">
        <v>214</v>
      </c>
      <c r="D301" s="238"/>
      <c r="E301" s="237" t="s">
        <v>215</v>
      </c>
      <c r="F301" s="238"/>
      <c r="G301" s="58" t="s">
        <v>212</v>
      </c>
    </row>
    <row r="302" spans="1:7" s="3" customFormat="1" ht="82.5" customHeight="1">
      <c r="A302" s="39">
        <v>3</v>
      </c>
      <c r="B302" s="58" t="s">
        <v>216</v>
      </c>
      <c r="C302" s="237" t="s">
        <v>217</v>
      </c>
      <c r="D302" s="238"/>
      <c r="E302" s="237" t="s">
        <v>218</v>
      </c>
      <c r="F302" s="238"/>
      <c r="G302" s="58" t="s">
        <v>219</v>
      </c>
    </row>
    <row r="303" spans="1:7" s="3" customFormat="1" ht="77.25" customHeight="1">
      <c r="A303" s="39">
        <v>4</v>
      </c>
      <c r="B303" s="58" t="s">
        <v>220</v>
      </c>
      <c r="C303" s="237" t="s">
        <v>217</v>
      </c>
      <c r="D303" s="238"/>
      <c r="E303" s="237" t="s">
        <v>218</v>
      </c>
      <c r="F303" s="238"/>
      <c r="G303" s="58" t="s">
        <v>221</v>
      </c>
    </row>
    <row r="304" spans="1:7" s="3" customFormat="1" ht="60" customHeight="1">
      <c r="A304" s="39">
        <v>5</v>
      </c>
      <c r="B304" s="58" t="s">
        <v>222</v>
      </c>
      <c r="C304" s="237" t="s">
        <v>223</v>
      </c>
      <c r="D304" s="238"/>
      <c r="E304" s="237" t="s">
        <v>224</v>
      </c>
      <c r="F304" s="238"/>
      <c r="G304" s="58" t="s">
        <v>225</v>
      </c>
    </row>
    <row r="305" spans="1:7" s="3" customFormat="1" ht="64.5" customHeight="1">
      <c r="A305" s="39">
        <v>6</v>
      </c>
      <c r="B305" s="58" t="s">
        <v>226</v>
      </c>
      <c r="C305" s="237" t="s">
        <v>223</v>
      </c>
      <c r="D305" s="238"/>
      <c r="E305" s="237" t="s">
        <v>227</v>
      </c>
      <c r="F305" s="238"/>
      <c r="G305" s="58" t="s">
        <v>228</v>
      </c>
    </row>
    <row r="306" spans="1:7" s="3" customFormat="1" ht="15.75" customHeight="1">
      <c r="A306" s="199" t="s">
        <v>274</v>
      </c>
      <c r="B306" s="200"/>
      <c r="C306" s="200"/>
      <c r="D306" s="200"/>
      <c r="E306" s="200"/>
      <c r="F306" s="200"/>
      <c r="G306" s="201"/>
    </row>
    <row r="307" spans="1:7" s="3" customFormat="1" ht="31.5" customHeight="1">
      <c r="A307" s="51" t="s">
        <v>15</v>
      </c>
      <c r="B307" s="51" t="s">
        <v>32</v>
      </c>
      <c r="C307" s="199" t="s">
        <v>16</v>
      </c>
      <c r="D307" s="201"/>
      <c r="E307" s="199" t="s">
        <v>33</v>
      </c>
      <c r="F307" s="201"/>
      <c r="G307" s="51" t="s">
        <v>34</v>
      </c>
    </row>
    <row r="308" spans="1:7" s="3" customFormat="1" ht="123" customHeight="1">
      <c r="A308" s="108">
        <v>1</v>
      </c>
      <c r="B308" s="89" t="s">
        <v>483</v>
      </c>
      <c r="C308" s="206" t="str">
        <f>UPPER("Encuesta de satisfación al Cliente - SDNA")</f>
        <v>ENCUESTA DE SATISFACIÓN AL CLIENTE - SDNA</v>
      </c>
      <c r="D308" s="207"/>
      <c r="E308" s="206" t="s">
        <v>259</v>
      </c>
      <c r="F308" s="207"/>
      <c r="G308" s="108" t="s">
        <v>260</v>
      </c>
    </row>
    <row r="309" spans="1:7" s="3" customFormat="1" ht="120.75" customHeight="1">
      <c r="A309" s="108">
        <v>2</v>
      </c>
      <c r="B309" s="89" t="s">
        <v>483</v>
      </c>
      <c r="C309" s="206" t="str">
        <f>UPPER("Registro de Reclamo - SDNA")</f>
        <v>REGISTRO DE RECLAMO - SDNA</v>
      </c>
      <c r="D309" s="207"/>
      <c r="E309" s="206" t="s">
        <v>259</v>
      </c>
      <c r="F309" s="207"/>
      <c r="G309" s="108" t="s">
        <v>261</v>
      </c>
    </row>
    <row r="310" spans="1:7" s="3" customFormat="1" ht="129.75" customHeight="1">
      <c r="A310" s="108">
        <v>3</v>
      </c>
      <c r="B310" s="89" t="s">
        <v>483</v>
      </c>
      <c r="C310" s="206" t="str">
        <f>UPPER("Encuesta de satisfación al Cliente - SAVSEC")</f>
        <v>ENCUESTA DE SATISFACIÓN AL CLIENTE - SAVSEC</v>
      </c>
      <c r="D310" s="207"/>
      <c r="E310" s="206" t="s">
        <v>181</v>
      </c>
      <c r="F310" s="207"/>
      <c r="G310" s="108" t="s">
        <v>262</v>
      </c>
    </row>
    <row r="311" spans="1:7" s="3" customFormat="1" ht="127.5" customHeight="1">
      <c r="A311" s="108">
        <v>4</v>
      </c>
      <c r="B311" s="89" t="s">
        <v>483</v>
      </c>
      <c r="C311" s="206" t="str">
        <f>UPPER("Registro de Reclamo - SAVSEC")</f>
        <v>REGISTRO DE RECLAMO - SAVSEC</v>
      </c>
      <c r="D311" s="207"/>
      <c r="E311" s="206" t="s">
        <v>181</v>
      </c>
      <c r="F311" s="207"/>
      <c r="G311" s="108" t="s">
        <v>263</v>
      </c>
    </row>
    <row r="312" spans="1:7" s="3" customFormat="1" ht="100.5" customHeight="1">
      <c r="A312" s="108">
        <v>5</v>
      </c>
      <c r="B312" s="89" t="s">
        <v>483</v>
      </c>
      <c r="C312" s="206" t="s">
        <v>264</v>
      </c>
      <c r="D312" s="207"/>
      <c r="E312" s="206" t="s">
        <v>265</v>
      </c>
      <c r="F312" s="207"/>
      <c r="G312" s="108" t="s">
        <v>266</v>
      </c>
    </row>
    <row r="313" spans="1:7" s="3" customFormat="1" ht="75">
      <c r="A313" s="108">
        <v>6</v>
      </c>
      <c r="B313" s="89" t="s">
        <v>483</v>
      </c>
      <c r="C313" s="206" t="s">
        <v>267</v>
      </c>
      <c r="D313" s="207"/>
      <c r="E313" s="206" t="s">
        <v>268</v>
      </c>
      <c r="F313" s="207"/>
      <c r="G313" s="108" t="s">
        <v>269</v>
      </c>
    </row>
    <row r="314" spans="1:7" s="3" customFormat="1" ht="90">
      <c r="A314" s="108">
        <v>7</v>
      </c>
      <c r="B314" s="89" t="s">
        <v>483</v>
      </c>
      <c r="C314" s="206" t="s">
        <v>270</v>
      </c>
      <c r="D314" s="207"/>
      <c r="E314" s="206" t="s">
        <v>268</v>
      </c>
      <c r="F314" s="207"/>
      <c r="G314" s="108" t="s">
        <v>271</v>
      </c>
    </row>
    <row r="315" spans="1:7" s="3" customFormat="1" ht="105" customHeight="1">
      <c r="A315" s="108">
        <v>8</v>
      </c>
      <c r="B315" s="89" t="s">
        <v>483</v>
      </c>
      <c r="C315" s="206" t="s">
        <v>272</v>
      </c>
      <c r="D315" s="207"/>
      <c r="E315" s="206" t="s">
        <v>268</v>
      </c>
      <c r="F315" s="207"/>
      <c r="G315" s="108" t="s">
        <v>273</v>
      </c>
    </row>
    <row r="316" spans="1:7" ht="15.75" customHeight="1">
      <c r="A316" s="199" t="s">
        <v>296</v>
      </c>
      <c r="B316" s="200"/>
      <c r="C316" s="200"/>
      <c r="D316" s="200"/>
      <c r="E316" s="200"/>
      <c r="F316" s="200"/>
      <c r="G316" s="201"/>
    </row>
    <row r="317" spans="1:7" ht="15" customHeight="1">
      <c r="A317" s="199" t="s">
        <v>247</v>
      </c>
      <c r="B317" s="200"/>
      <c r="C317" s="200"/>
      <c r="D317" s="200"/>
      <c r="E317" s="200"/>
      <c r="F317" s="200"/>
      <c r="G317" s="201"/>
    </row>
    <row r="318" spans="1:7" s="22" customFormat="1" ht="31.5" customHeight="1">
      <c r="A318" s="51" t="s">
        <v>15</v>
      </c>
      <c r="B318" s="51" t="s">
        <v>32</v>
      </c>
      <c r="C318" s="199" t="s">
        <v>16</v>
      </c>
      <c r="D318" s="201"/>
      <c r="E318" s="199" t="s">
        <v>33</v>
      </c>
      <c r="F318" s="201"/>
      <c r="G318" s="51" t="s">
        <v>34</v>
      </c>
    </row>
    <row r="319" spans="1:7" s="22" customFormat="1" ht="72" customHeight="1">
      <c r="A319" s="52">
        <v>1</v>
      </c>
      <c r="B319" s="59" t="s">
        <v>249</v>
      </c>
      <c r="C319" s="241" t="s">
        <v>250</v>
      </c>
      <c r="D319" s="242"/>
      <c r="E319" s="241" t="s">
        <v>248</v>
      </c>
      <c r="F319" s="242"/>
      <c r="G319" s="59" t="s">
        <v>251</v>
      </c>
    </row>
    <row r="320" spans="1:7" s="22" customFormat="1" ht="147" customHeight="1">
      <c r="A320" s="53"/>
      <c r="B320" s="40"/>
      <c r="C320" s="40"/>
      <c r="D320" s="41"/>
      <c r="E320" s="40"/>
      <c r="F320" s="41"/>
      <c r="G320" s="115"/>
    </row>
    <row r="321" spans="1:7" s="22" customFormat="1" ht="15.75" customHeight="1">
      <c r="A321" s="199" t="s">
        <v>275</v>
      </c>
      <c r="B321" s="200"/>
      <c r="C321" s="200"/>
      <c r="D321" s="200"/>
      <c r="E321" s="200"/>
      <c r="F321" s="200"/>
      <c r="G321" s="201"/>
    </row>
    <row r="322" spans="1:7" s="22" customFormat="1" ht="15.75">
      <c r="A322" s="243" t="s">
        <v>60</v>
      </c>
      <c r="B322" s="244"/>
      <c r="C322" s="243" t="s">
        <v>16</v>
      </c>
      <c r="D322" s="244"/>
      <c r="E322" s="4" t="s">
        <v>4</v>
      </c>
      <c r="F322" s="243" t="s">
        <v>61</v>
      </c>
      <c r="G322" s="244"/>
    </row>
    <row r="323" spans="1:7" s="22" customFormat="1" ht="30" customHeight="1">
      <c r="A323" s="60">
        <v>1</v>
      </c>
      <c r="B323" s="60" t="s">
        <v>276</v>
      </c>
      <c r="C323" s="306" t="s">
        <v>277</v>
      </c>
      <c r="D323" s="307"/>
      <c r="E323" s="60" t="s">
        <v>278</v>
      </c>
      <c r="F323" s="306" t="s">
        <v>279</v>
      </c>
      <c r="G323" s="307"/>
    </row>
    <row r="324" spans="1:7" ht="16.5">
      <c r="A324" s="269" t="s">
        <v>364</v>
      </c>
      <c r="B324" s="270"/>
      <c r="C324" s="270"/>
      <c r="D324" s="270"/>
      <c r="E324" s="270"/>
      <c r="F324" s="270"/>
      <c r="G324" s="271"/>
    </row>
    <row r="325" spans="1:7" s="22" customFormat="1" ht="15.75" customHeight="1">
      <c r="A325" s="199" t="s">
        <v>153</v>
      </c>
      <c r="B325" s="200"/>
      <c r="C325" s="200"/>
      <c r="D325" s="200"/>
      <c r="E325" s="200"/>
      <c r="F325" s="200"/>
      <c r="G325" s="201"/>
    </row>
    <row r="326" spans="1:7" ht="15.75">
      <c r="A326" s="243" t="s">
        <v>60</v>
      </c>
      <c r="B326" s="244"/>
      <c r="C326" s="243" t="s">
        <v>16</v>
      </c>
      <c r="D326" s="244"/>
      <c r="E326" s="4" t="s">
        <v>55</v>
      </c>
      <c r="F326" s="243" t="s">
        <v>61</v>
      </c>
      <c r="G326" s="244"/>
    </row>
    <row r="327" spans="1:7" s="22" customFormat="1" ht="29.25" customHeight="1">
      <c r="A327" s="208" t="s">
        <v>110</v>
      </c>
      <c r="B327" s="209"/>
      <c r="C327" s="210" t="s">
        <v>111</v>
      </c>
      <c r="D327" s="211"/>
      <c r="E327" s="67" t="s">
        <v>478</v>
      </c>
      <c r="F327" s="245" t="s">
        <v>112</v>
      </c>
      <c r="G327" s="246"/>
    </row>
    <row r="328" spans="1:7" s="22" customFormat="1" ht="81.75" customHeight="1">
      <c r="A328" s="29"/>
      <c r="B328" s="30"/>
      <c r="C328" s="29"/>
      <c r="D328" s="30"/>
      <c r="E328" s="31"/>
      <c r="F328" s="29"/>
      <c r="G328" s="30"/>
    </row>
    <row r="329" spans="1:7" s="22" customFormat="1" ht="15.75" customHeight="1">
      <c r="A329" s="199" t="s">
        <v>325</v>
      </c>
      <c r="B329" s="200"/>
      <c r="C329" s="200"/>
      <c r="D329" s="200"/>
      <c r="E329" s="200"/>
      <c r="F329" s="200"/>
      <c r="G329" s="201"/>
    </row>
    <row r="330" spans="1:7" s="22" customFormat="1" ht="15.75" customHeight="1">
      <c r="A330" s="243" t="s">
        <v>60</v>
      </c>
      <c r="B330" s="244"/>
      <c r="C330" s="243" t="s">
        <v>16</v>
      </c>
      <c r="D330" s="244"/>
      <c r="E330" s="4" t="s">
        <v>55</v>
      </c>
      <c r="F330" s="243" t="s">
        <v>61</v>
      </c>
      <c r="G330" s="244"/>
    </row>
    <row r="331" spans="1:7" ht="49.5" customHeight="1">
      <c r="A331" s="239" t="s">
        <v>110</v>
      </c>
      <c r="B331" s="240"/>
      <c r="C331" s="479" t="s">
        <v>326</v>
      </c>
      <c r="D331" s="480"/>
      <c r="E331" s="45" t="s">
        <v>104</v>
      </c>
      <c r="F331" s="446" t="s">
        <v>104</v>
      </c>
      <c r="G331" s="447"/>
    </row>
    <row r="332" spans="1:7" s="22" customFormat="1" ht="15.75" customHeight="1">
      <c r="A332" s="199" t="s">
        <v>274</v>
      </c>
      <c r="B332" s="200"/>
      <c r="C332" s="200"/>
      <c r="D332" s="200"/>
      <c r="E332" s="200"/>
      <c r="F332" s="200"/>
      <c r="G332" s="201"/>
    </row>
    <row r="333" spans="1:7" s="22" customFormat="1" ht="15.75">
      <c r="A333" s="243" t="s">
        <v>60</v>
      </c>
      <c r="B333" s="244"/>
      <c r="C333" s="243" t="s">
        <v>16</v>
      </c>
      <c r="D333" s="244"/>
      <c r="E333" s="4" t="s">
        <v>55</v>
      </c>
      <c r="F333" s="243" t="s">
        <v>61</v>
      </c>
      <c r="G333" s="244"/>
    </row>
    <row r="334" spans="1:7" s="22" customFormat="1">
      <c r="A334" s="448" t="s">
        <v>328</v>
      </c>
      <c r="B334" s="449"/>
      <c r="C334" s="448" t="s">
        <v>329</v>
      </c>
      <c r="D334" s="449"/>
      <c r="E334" s="47">
        <v>45028</v>
      </c>
      <c r="F334" s="448" t="s">
        <v>149</v>
      </c>
      <c r="G334" s="449"/>
    </row>
    <row r="335" spans="1:7" ht="307.5" customHeight="1">
      <c r="A335" s="272"/>
      <c r="B335" s="273"/>
      <c r="C335" s="273"/>
      <c r="D335" s="273"/>
      <c r="E335" s="273"/>
      <c r="F335" s="273"/>
      <c r="G335" s="274"/>
    </row>
    <row r="336" spans="1:7" s="22" customFormat="1" ht="15.75" customHeight="1">
      <c r="A336" s="199" t="s">
        <v>275</v>
      </c>
      <c r="B336" s="200"/>
      <c r="C336" s="200"/>
      <c r="D336" s="200"/>
      <c r="E336" s="200"/>
      <c r="F336" s="200"/>
      <c r="G336" s="201"/>
    </row>
    <row r="337" spans="1:7" s="22" customFormat="1" ht="15.75">
      <c r="A337" s="243" t="s">
        <v>60</v>
      </c>
      <c r="B337" s="244"/>
      <c r="C337" s="243" t="s">
        <v>16</v>
      </c>
      <c r="D337" s="244"/>
      <c r="E337" s="4" t="s">
        <v>4</v>
      </c>
      <c r="F337" s="243" t="s">
        <v>61</v>
      </c>
      <c r="G337" s="244"/>
    </row>
    <row r="338" spans="1:7" s="22" customFormat="1" ht="15" customHeight="1">
      <c r="A338" s="252" t="s">
        <v>280</v>
      </c>
      <c r="B338" s="253"/>
      <c r="C338" s="252" t="s">
        <v>281</v>
      </c>
      <c r="D338" s="253"/>
      <c r="E338" s="35">
        <v>45000</v>
      </c>
      <c r="F338" s="254" t="s">
        <v>282</v>
      </c>
      <c r="G338" s="255"/>
    </row>
    <row r="339" spans="1:7" s="22" customFormat="1" ht="122.25" customHeight="1">
      <c r="A339" s="113"/>
      <c r="B339" s="114"/>
      <c r="C339" s="114"/>
      <c r="D339" s="114"/>
      <c r="E339" s="33"/>
      <c r="F339" s="34"/>
      <c r="G339" s="28"/>
    </row>
    <row r="340" spans="1:7" ht="16.5">
      <c r="A340" s="221" t="s">
        <v>365</v>
      </c>
      <c r="B340" s="222"/>
      <c r="C340" s="222"/>
      <c r="D340" s="222"/>
      <c r="E340" s="222"/>
      <c r="F340" s="222"/>
      <c r="G340" s="223"/>
    </row>
    <row r="341" spans="1:7" ht="63" customHeight="1">
      <c r="A341" s="51" t="s">
        <v>68</v>
      </c>
      <c r="B341" s="51" t="s">
        <v>81</v>
      </c>
      <c r="C341" s="18" t="s">
        <v>80</v>
      </c>
      <c r="D341" s="199" t="s">
        <v>67</v>
      </c>
      <c r="E341" s="200"/>
      <c r="F341" s="201"/>
      <c r="G341" s="55" t="s">
        <v>31</v>
      </c>
    </row>
    <row r="342" spans="1:7" s="5" customFormat="1" ht="112.5" customHeight="1">
      <c r="A342" s="450" t="s">
        <v>753</v>
      </c>
      <c r="B342" s="451"/>
      <c r="C342" s="451"/>
      <c r="D342" s="451"/>
      <c r="E342" s="451"/>
      <c r="F342" s="451"/>
      <c r="G342" s="452"/>
    </row>
    <row r="343" spans="1:7" s="5" customFormat="1" ht="5.25" customHeight="1">
      <c r="A343" s="453"/>
      <c r="B343" s="454"/>
      <c r="C343" s="454"/>
      <c r="D343" s="454"/>
      <c r="E343" s="454"/>
      <c r="F343" s="454"/>
      <c r="G343" s="455"/>
    </row>
    <row r="344" spans="1:7" s="5" customFormat="1" ht="15.75" customHeight="1">
      <c r="A344" s="249" t="s">
        <v>754</v>
      </c>
      <c r="B344" s="250"/>
      <c r="C344" s="250"/>
      <c r="D344" s="250"/>
      <c r="E344" s="250"/>
      <c r="F344" s="250"/>
      <c r="G344" s="251"/>
    </row>
    <row r="345" spans="1:7" s="5" customFormat="1" ht="15.75" customHeight="1">
      <c r="A345" s="234" t="s">
        <v>366</v>
      </c>
      <c r="B345" s="235"/>
      <c r="C345" s="235"/>
      <c r="D345" s="235"/>
      <c r="E345" s="235"/>
      <c r="F345" s="235"/>
      <c r="G345" s="236"/>
    </row>
    <row r="346" spans="1:7" s="5" customFormat="1" ht="16.5">
      <c r="A346" s="257" t="s">
        <v>367</v>
      </c>
      <c r="B346" s="258"/>
      <c r="C346" s="258"/>
      <c r="D346" s="258"/>
      <c r="E346" s="258"/>
      <c r="F346" s="258"/>
      <c r="G346" s="259"/>
    </row>
    <row r="347" spans="1:7" s="23" customFormat="1" ht="32.25" customHeight="1">
      <c r="A347" s="470" t="s">
        <v>69</v>
      </c>
      <c r="B347" s="471"/>
      <c r="C347" s="278" t="s">
        <v>70</v>
      </c>
      <c r="D347" s="472"/>
      <c r="E347" s="278" t="s">
        <v>61</v>
      </c>
      <c r="F347" s="279"/>
      <c r="G347" s="280"/>
    </row>
    <row r="348" spans="1:7" s="23" customFormat="1" ht="15.75">
      <c r="A348" s="214" t="s">
        <v>285</v>
      </c>
      <c r="B348" s="215"/>
      <c r="C348" s="215"/>
      <c r="D348" s="215"/>
      <c r="E348" s="215"/>
      <c r="F348" s="215"/>
      <c r="G348" s="216"/>
    </row>
    <row r="349" spans="1:7" s="23" customFormat="1" ht="33" customHeight="1">
      <c r="A349" s="484">
        <v>1</v>
      </c>
      <c r="B349" s="485"/>
      <c r="C349" s="247" t="s">
        <v>242</v>
      </c>
      <c r="D349" s="248"/>
      <c r="E349" s="247" t="s">
        <v>243</v>
      </c>
      <c r="F349" s="256"/>
      <c r="G349" s="248"/>
    </row>
    <row r="350" spans="1:7" s="23" customFormat="1" ht="39.75" customHeight="1">
      <c r="A350" s="484">
        <v>1</v>
      </c>
      <c r="B350" s="485"/>
      <c r="C350" s="247" t="s">
        <v>244</v>
      </c>
      <c r="D350" s="248"/>
      <c r="E350" s="247" t="s">
        <v>245</v>
      </c>
      <c r="F350" s="256"/>
      <c r="G350" s="248"/>
    </row>
    <row r="351" spans="1:7" s="5" customFormat="1" ht="15.75">
      <c r="A351" s="214" t="s">
        <v>283</v>
      </c>
      <c r="B351" s="215"/>
      <c r="C351" s="215"/>
      <c r="D351" s="215"/>
      <c r="E351" s="215"/>
      <c r="F351" s="215"/>
      <c r="G351" s="216"/>
    </row>
    <row r="352" spans="1:7" s="5" customFormat="1" ht="88.5" customHeight="1">
      <c r="A352" s="36">
        <v>1</v>
      </c>
      <c r="B352" s="109" t="s">
        <v>142</v>
      </c>
      <c r="C352" s="212" t="s">
        <v>284</v>
      </c>
      <c r="D352" s="213"/>
      <c r="E352" s="266" t="s">
        <v>171</v>
      </c>
      <c r="F352" s="267"/>
      <c r="G352" s="268"/>
    </row>
    <row r="353" spans="1:7" s="23" customFormat="1" ht="67.5" customHeight="1">
      <c r="A353" s="36">
        <f>A352+1</f>
        <v>2</v>
      </c>
      <c r="B353" s="109" t="s">
        <v>172</v>
      </c>
      <c r="C353" s="212" t="s">
        <v>173</v>
      </c>
      <c r="D353" s="213"/>
      <c r="E353" s="266" t="s">
        <v>174</v>
      </c>
      <c r="F353" s="267"/>
      <c r="G353" s="268"/>
    </row>
    <row r="354" spans="1:7" s="23" customFormat="1" ht="135" customHeight="1">
      <c r="A354" s="36">
        <f>A353+1</f>
        <v>3</v>
      </c>
      <c r="B354" s="109" t="s">
        <v>175</v>
      </c>
      <c r="C354" s="212" t="s">
        <v>176</v>
      </c>
      <c r="D354" s="213"/>
      <c r="E354" s="266" t="s">
        <v>177</v>
      </c>
      <c r="F354" s="267"/>
      <c r="G354" s="268"/>
    </row>
    <row r="355" spans="1:7" s="23" customFormat="1" ht="98.25" customHeight="1">
      <c r="A355" s="36">
        <f>A354+1</f>
        <v>4</v>
      </c>
      <c r="B355" s="109" t="s">
        <v>178</v>
      </c>
      <c r="C355" s="212" t="s">
        <v>179</v>
      </c>
      <c r="D355" s="213"/>
      <c r="E355" s="266" t="s">
        <v>180</v>
      </c>
      <c r="F355" s="267"/>
      <c r="G355" s="268"/>
    </row>
    <row r="356" spans="1:7" s="5" customFormat="1" ht="15.75">
      <c r="A356" s="214" t="s">
        <v>360</v>
      </c>
      <c r="B356" s="215"/>
      <c r="C356" s="215"/>
      <c r="D356" s="215"/>
      <c r="E356" s="215"/>
      <c r="F356" s="215"/>
      <c r="G356" s="216"/>
    </row>
    <row r="357" spans="1:7" s="5" customFormat="1" ht="46.5" customHeight="1">
      <c r="A357" s="36">
        <v>1</v>
      </c>
      <c r="B357" s="109" t="s">
        <v>391</v>
      </c>
      <c r="C357" s="212" t="s">
        <v>229</v>
      </c>
      <c r="D357" s="213"/>
      <c r="E357" s="275" t="s">
        <v>361</v>
      </c>
      <c r="F357" s="276"/>
      <c r="G357" s="277"/>
    </row>
    <row r="358" spans="1:7" ht="15.75">
      <c r="A358" s="214" t="s">
        <v>285</v>
      </c>
      <c r="B358" s="215"/>
      <c r="C358" s="215"/>
      <c r="D358" s="215"/>
      <c r="E358" s="215"/>
      <c r="F358" s="215"/>
      <c r="G358" s="216"/>
    </row>
    <row r="359" spans="1:7" ht="54" customHeight="1">
      <c r="A359" s="63">
        <v>5</v>
      </c>
      <c r="B359" s="110"/>
      <c r="C359" s="217" t="s">
        <v>759</v>
      </c>
      <c r="D359" s="218"/>
      <c r="E359" s="227" t="s">
        <v>166</v>
      </c>
      <c r="F359" s="228"/>
      <c r="G359" s="229"/>
    </row>
    <row r="360" spans="1:7" ht="55.5" customHeight="1">
      <c r="A360" s="63">
        <v>1</v>
      </c>
      <c r="B360" s="110"/>
      <c r="C360" s="217" t="s">
        <v>758</v>
      </c>
      <c r="D360" s="218"/>
      <c r="E360" s="227" t="s">
        <v>166</v>
      </c>
      <c r="F360" s="228"/>
      <c r="G360" s="229"/>
    </row>
    <row r="361" spans="1:7" ht="45" customHeight="1">
      <c r="A361" s="63">
        <v>1</v>
      </c>
      <c r="B361" s="110"/>
      <c r="C361" s="217" t="s">
        <v>167</v>
      </c>
      <c r="D361" s="218"/>
      <c r="E361" s="227" t="s">
        <v>168</v>
      </c>
      <c r="F361" s="228"/>
      <c r="G361" s="229"/>
    </row>
    <row r="362" spans="1:7" ht="16.5">
      <c r="A362" s="496" t="s">
        <v>374</v>
      </c>
      <c r="B362" s="222"/>
      <c r="C362" s="222"/>
      <c r="D362" s="222"/>
      <c r="E362" s="222"/>
      <c r="F362" s="222"/>
      <c r="G362" s="497"/>
    </row>
    <row r="363" spans="1:7" ht="31.5">
      <c r="A363" s="51" t="s">
        <v>62</v>
      </c>
      <c r="B363" s="51" t="s">
        <v>63</v>
      </c>
      <c r="C363" s="199" t="s">
        <v>66</v>
      </c>
      <c r="D363" s="201"/>
      <c r="E363" s="51" t="s">
        <v>64</v>
      </c>
      <c r="F363" s="199" t="s">
        <v>65</v>
      </c>
      <c r="G363" s="201"/>
    </row>
    <row r="364" spans="1:7" ht="409.5" customHeight="1">
      <c r="A364" s="21" t="s">
        <v>114</v>
      </c>
      <c r="B364" s="21">
        <v>4</v>
      </c>
      <c r="C364" s="444" t="s">
        <v>485</v>
      </c>
      <c r="D364" s="445"/>
      <c r="E364" s="52" t="s">
        <v>246</v>
      </c>
      <c r="F364" s="444" t="s">
        <v>484</v>
      </c>
      <c r="G364" s="445"/>
    </row>
    <row r="365" spans="1:7" ht="18.75">
      <c r="A365" s="234" t="s">
        <v>368</v>
      </c>
      <c r="B365" s="235"/>
      <c r="C365" s="235"/>
      <c r="D365" s="235"/>
      <c r="E365" s="235"/>
      <c r="F365" s="235"/>
      <c r="G365" s="236"/>
    </row>
    <row r="366" spans="1:7" ht="15.75" customHeight="1">
      <c r="A366" s="221" t="s">
        <v>369</v>
      </c>
      <c r="B366" s="222"/>
      <c r="C366" s="222"/>
      <c r="D366" s="222"/>
      <c r="E366" s="222"/>
      <c r="F366" s="222"/>
      <c r="G366" s="223"/>
    </row>
    <row r="367" spans="1:7" ht="32.25" customHeight="1">
      <c r="A367" s="51" t="s">
        <v>35</v>
      </c>
      <c r="B367" s="51" t="s">
        <v>36</v>
      </c>
      <c r="C367" s="199" t="s">
        <v>16</v>
      </c>
      <c r="D367" s="201"/>
      <c r="E367" s="51" t="s">
        <v>37</v>
      </c>
      <c r="F367" s="199" t="s">
        <v>57</v>
      </c>
      <c r="G367" s="201"/>
    </row>
    <row r="368" spans="1:7" s="22" customFormat="1" ht="15" customHeight="1">
      <c r="A368" s="294" t="s">
        <v>530</v>
      </c>
      <c r="B368" s="295"/>
      <c r="C368" s="295"/>
      <c r="D368" s="295"/>
      <c r="E368" s="295"/>
      <c r="F368" s="295"/>
      <c r="G368" s="296"/>
    </row>
    <row r="369" spans="1:7" s="22" customFormat="1" ht="28.5" customHeight="1">
      <c r="A369" s="193" t="s">
        <v>756</v>
      </c>
      <c r="B369" s="194"/>
      <c r="C369" s="194"/>
      <c r="D369" s="194"/>
      <c r="E369" s="194"/>
      <c r="F369" s="194"/>
      <c r="G369" s="195"/>
    </row>
    <row r="370" spans="1:7" s="22" customFormat="1" ht="45" customHeight="1">
      <c r="A370" s="187"/>
      <c r="B370" s="26"/>
      <c r="C370" s="25"/>
      <c r="D370" s="25"/>
      <c r="E370" s="25"/>
      <c r="F370" s="27"/>
      <c r="G370" s="188"/>
    </row>
    <row r="371" spans="1:7" s="22" customFormat="1" ht="45" customHeight="1">
      <c r="A371" s="187"/>
      <c r="B371" s="26"/>
      <c r="C371" s="25"/>
      <c r="D371" s="25"/>
      <c r="E371" s="25"/>
      <c r="F371" s="27"/>
      <c r="G371" s="188"/>
    </row>
    <row r="372" spans="1:7" s="22" customFormat="1" ht="45" customHeight="1">
      <c r="A372" s="187"/>
      <c r="B372" s="26"/>
      <c r="C372" s="25"/>
      <c r="D372" s="25"/>
      <c r="E372" s="25"/>
      <c r="F372" s="27"/>
      <c r="G372" s="188"/>
    </row>
    <row r="373" spans="1:7" s="22" customFormat="1" ht="45" customHeight="1">
      <c r="A373" s="187"/>
      <c r="B373" s="26"/>
      <c r="C373" s="25"/>
      <c r="D373" s="25"/>
      <c r="E373" s="25"/>
      <c r="F373" s="27"/>
      <c r="G373" s="188"/>
    </row>
    <row r="374" spans="1:7" s="22" customFormat="1" ht="111" customHeight="1">
      <c r="A374" s="187"/>
      <c r="B374" s="26"/>
      <c r="C374" s="25"/>
      <c r="D374" s="25"/>
      <c r="E374" s="25"/>
      <c r="F374" s="27"/>
      <c r="G374" s="188"/>
    </row>
    <row r="375" spans="1:7" s="22" customFormat="1" ht="36" customHeight="1">
      <c r="A375" s="189"/>
      <c r="B375" s="190"/>
      <c r="C375" s="191"/>
      <c r="D375" s="191"/>
      <c r="E375" s="191"/>
      <c r="F375" s="192"/>
      <c r="G375" s="116"/>
    </row>
    <row r="376" spans="1:7" s="22" customFormat="1" ht="18.75">
      <c r="A376" s="481" t="s">
        <v>370</v>
      </c>
      <c r="B376" s="482"/>
      <c r="C376" s="482"/>
      <c r="D376" s="482"/>
      <c r="E376" s="482"/>
      <c r="F376" s="482"/>
      <c r="G376" s="483"/>
    </row>
    <row r="377" spans="1:7" ht="16.5">
      <c r="A377" s="476" t="s">
        <v>371</v>
      </c>
      <c r="B377" s="477"/>
      <c r="C377" s="477"/>
      <c r="D377" s="477"/>
      <c r="E377" s="477"/>
      <c r="F377" s="477"/>
      <c r="G377" s="478"/>
    </row>
    <row r="378" spans="1:7" ht="15.75" customHeight="1">
      <c r="A378" s="230" t="s">
        <v>38</v>
      </c>
      <c r="B378" s="231"/>
      <c r="C378" s="231"/>
      <c r="D378" s="231"/>
      <c r="E378" s="231"/>
      <c r="F378" s="231"/>
      <c r="G378" s="232"/>
    </row>
    <row r="379" spans="1:7" s="22" customFormat="1" ht="31.5" customHeight="1">
      <c r="A379" s="55" t="s">
        <v>58</v>
      </c>
      <c r="B379" s="11" t="s">
        <v>55</v>
      </c>
      <c r="C379" s="230" t="s">
        <v>16</v>
      </c>
      <c r="D379" s="231"/>
      <c r="E379" s="232"/>
      <c r="F379" s="199" t="s">
        <v>39</v>
      </c>
      <c r="G379" s="201"/>
    </row>
    <row r="380" spans="1:7" ht="30" customHeight="1">
      <c r="A380" s="54" t="s">
        <v>330</v>
      </c>
      <c r="B380" s="48">
        <v>45377</v>
      </c>
      <c r="C380" s="260" t="s">
        <v>333</v>
      </c>
      <c r="D380" s="261"/>
      <c r="E380" s="262"/>
      <c r="F380" s="299" t="s">
        <v>102</v>
      </c>
      <c r="G380" s="300"/>
    </row>
    <row r="381" spans="1:7" ht="30">
      <c r="A381" s="54" t="s">
        <v>331</v>
      </c>
      <c r="B381" s="48">
        <v>45377</v>
      </c>
      <c r="C381" s="263" t="s">
        <v>332</v>
      </c>
      <c r="D381" s="264"/>
      <c r="E381" s="265"/>
      <c r="F381" s="301"/>
      <c r="G381" s="302"/>
    </row>
    <row r="382" spans="1:7" ht="15.75" customHeight="1">
      <c r="A382" s="230" t="s">
        <v>40</v>
      </c>
      <c r="B382" s="231"/>
      <c r="C382" s="231"/>
      <c r="D382" s="231"/>
      <c r="E382" s="231"/>
      <c r="F382" s="231"/>
      <c r="G382" s="232"/>
    </row>
    <row r="383" spans="1:7" s="22" customFormat="1" ht="51.75" customHeight="1">
      <c r="A383" s="55" t="s">
        <v>58</v>
      </c>
      <c r="B383" s="11" t="s">
        <v>55</v>
      </c>
      <c r="C383" s="230" t="s">
        <v>16</v>
      </c>
      <c r="D383" s="231"/>
      <c r="E383" s="232"/>
      <c r="F383" s="199" t="s">
        <v>39</v>
      </c>
      <c r="G383" s="201"/>
    </row>
    <row r="384" spans="1:7" s="22" customFormat="1" ht="55.5" customHeight="1">
      <c r="A384" s="49" t="s">
        <v>334</v>
      </c>
      <c r="B384" s="48" t="s">
        <v>337</v>
      </c>
      <c r="C384" s="260" t="s">
        <v>338</v>
      </c>
      <c r="D384" s="261"/>
      <c r="E384" s="262"/>
      <c r="F384" s="297" t="s">
        <v>102</v>
      </c>
      <c r="G384" s="298"/>
    </row>
    <row r="385" spans="1:7" s="22" customFormat="1" ht="47.25" customHeight="1">
      <c r="A385" s="54" t="s">
        <v>335</v>
      </c>
      <c r="B385" s="48">
        <v>45350</v>
      </c>
      <c r="C385" s="260" t="s">
        <v>339</v>
      </c>
      <c r="D385" s="261"/>
      <c r="E385" s="262"/>
      <c r="F385" s="297" t="s">
        <v>102</v>
      </c>
      <c r="G385" s="298"/>
    </row>
    <row r="386" spans="1:7" ht="30">
      <c r="A386" s="54" t="s">
        <v>336</v>
      </c>
      <c r="B386" s="48">
        <v>45369</v>
      </c>
      <c r="C386" s="260" t="s">
        <v>340</v>
      </c>
      <c r="D386" s="261"/>
      <c r="E386" s="262"/>
      <c r="F386" s="297" t="s">
        <v>102</v>
      </c>
      <c r="G386" s="298"/>
    </row>
    <row r="387" spans="1:7" ht="15.75" customHeight="1">
      <c r="A387" s="303" t="s">
        <v>59</v>
      </c>
      <c r="B387" s="304"/>
      <c r="C387" s="304"/>
      <c r="D387" s="304"/>
      <c r="E387" s="304"/>
      <c r="F387" s="304"/>
      <c r="G387" s="305"/>
    </row>
    <row r="388" spans="1:7" ht="15.75" customHeight="1">
      <c r="A388" s="230" t="s">
        <v>41</v>
      </c>
      <c r="B388" s="231"/>
      <c r="C388" s="231"/>
      <c r="D388" s="231"/>
      <c r="E388" s="231"/>
      <c r="F388" s="231"/>
      <c r="G388" s="232"/>
    </row>
    <row r="389" spans="1:7" ht="60.75" customHeight="1">
      <c r="A389" s="55" t="s">
        <v>58</v>
      </c>
      <c r="B389" s="11" t="s">
        <v>55</v>
      </c>
      <c r="C389" s="230" t="s">
        <v>16</v>
      </c>
      <c r="D389" s="231"/>
      <c r="E389" s="232"/>
      <c r="F389" s="199" t="s">
        <v>39</v>
      </c>
      <c r="G389" s="201"/>
    </row>
    <row r="390" spans="1:7" ht="15.75" customHeight="1">
      <c r="A390" s="493" t="s">
        <v>346</v>
      </c>
      <c r="B390" s="494"/>
      <c r="C390" s="494"/>
      <c r="D390" s="494"/>
      <c r="E390" s="495"/>
      <c r="F390" s="306" t="s">
        <v>102</v>
      </c>
      <c r="G390" s="307"/>
    </row>
    <row r="391" spans="1:7" ht="15" customHeight="1">
      <c r="A391" s="230" t="s">
        <v>42</v>
      </c>
      <c r="B391" s="231"/>
      <c r="C391" s="231"/>
      <c r="D391" s="231"/>
      <c r="E391" s="231"/>
      <c r="F391" s="231"/>
      <c r="G391" s="232"/>
    </row>
    <row r="392" spans="1:7" ht="45" customHeight="1">
      <c r="A392" s="55" t="s">
        <v>58</v>
      </c>
      <c r="B392" s="11" t="s">
        <v>55</v>
      </c>
      <c r="C392" s="230" t="s">
        <v>16</v>
      </c>
      <c r="D392" s="231"/>
      <c r="E392" s="232"/>
      <c r="F392" s="199" t="s">
        <v>39</v>
      </c>
      <c r="G392" s="201"/>
    </row>
    <row r="393" spans="1:7" ht="15.75">
      <c r="A393" s="493" t="s">
        <v>345</v>
      </c>
      <c r="B393" s="494"/>
      <c r="C393" s="494"/>
      <c r="D393" s="494"/>
      <c r="E393" s="495"/>
      <c r="F393" s="491" t="s">
        <v>102</v>
      </c>
      <c r="G393" s="492"/>
    </row>
    <row r="394" spans="1:7" ht="15.75" customHeight="1">
      <c r="A394" s="303" t="s">
        <v>59</v>
      </c>
      <c r="B394" s="304"/>
      <c r="C394" s="304"/>
      <c r="D394" s="304"/>
      <c r="E394" s="304"/>
      <c r="F394" s="304"/>
      <c r="G394" s="305"/>
    </row>
    <row r="395" spans="1:7" ht="15.75" customHeight="1">
      <c r="A395" s="230" t="s">
        <v>314</v>
      </c>
      <c r="B395" s="231"/>
      <c r="C395" s="231"/>
      <c r="D395" s="231"/>
      <c r="E395" s="231"/>
      <c r="F395" s="231"/>
      <c r="G395" s="232"/>
    </row>
    <row r="396" spans="1:7" s="22" customFormat="1" ht="60.95" customHeight="1">
      <c r="A396" s="55" t="s">
        <v>3</v>
      </c>
      <c r="B396" s="11" t="s">
        <v>55</v>
      </c>
      <c r="C396" s="230" t="s">
        <v>43</v>
      </c>
      <c r="D396" s="231"/>
      <c r="E396" s="232"/>
      <c r="F396" s="199" t="s">
        <v>44</v>
      </c>
      <c r="G396" s="201"/>
    </row>
    <row r="397" spans="1:7" ht="60.95" customHeight="1">
      <c r="A397" s="49" t="s">
        <v>334</v>
      </c>
      <c r="B397" s="48">
        <v>45357</v>
      </c>
      <c r="C397" s="260" t="s">
        <v>338</v>
      </c>
      <c r="D397" s="261"/>
      <c r="E397" s="262"/>
      <c r="F397" s="297" t="s">
        <v>102</v>
      </c>
      <c r="G397" s="298"/>
    </row>
    <row r="398" spans="1:7" s="22" customFormat="1" ht="60.95" customHeight="1">
      <c r="A398" s="50" t="s">
        <v>341</v>
      </c>
      <c r="B398" s="48">
        <v>45376</v>
      </c>
      <c r="C398" s="260" t="s">
        <v>343</v>
      </c>
      <c r="D398" s="261"/>
      <c r="E398" s="262"/>
      <c r="F398" s="297" t="s">
        <v>102</v>
      </c>
      <c r="G398" s="298"/>
    </row>
    <row r="399" spans="1:7" s="22" customFormat="1">
      <c r="A399" s="54" t="s">
        <v>342</v>
      </c>
      <c r="B399" s="48">
        <v>45338</v>
      </c>
      <c r="C399" s="260" t="s">
        <v>344</v>
      </c>
      <c r="D399" s="261"/>
      <c r="E399" s="262"/>
      <c r="F399" s="297" t="s">
        <v>102</v>
      </c>
      <c r="G399" s="298"/>
    </row>
    <row r="400" spans="1:7" ht="16.5">
      <c r="A400" s="476" t="s">
        <v>373</v>
      </c>
      <c r="B400" s="477"/>
      <c r="C400" s="477"/>
      <c r="D400" s="477"/>
      <c r="E400" s="477"/>
      <c r="F400" s="477"/>
      <c r="G400" s="478"/>
    </row>
    <row r="401" spans="1:7" ht="15" customHeight="1">
      <c r="A401" s="230" t="s">
        <v>45</v>
      </c>
      <c r="B401" s="231"/>
      <c r="C401" s="232"/>
      <c r="D401" s="230" t="s">
        <v>51</v>
      </c>
      <c r="E401" s="231"/>
      <c r="F401" s="231"/>
      <c r="G401" s="232"/>
    </row>
    <row r="402" spans="1:7" ht="15" customHeight="1">
      <c r="A402" s="429">
        <v>2019</v>
      </c>
      <c r="B402" s="430"/>
      <c r="C402" s="431"/>
      <c r="D402" s="426" t="s">
        <v>348</v>
      </c>
      <c r="E402" s="427"/>
      <c r="F402" s="427"/>
      <c r="G402" s="428"/>
    </row>
    <row r="403" spans="1:7" ht="15" customHeight="1">
      <c r="A403" s="429">
        <v>2020</v>
      </c>
      <c r="B403" s="430"/>
      <c r="C403" s="431"/>
      <c r="D403" s="426" t="s">
        <v>349</v>
      </c>
      <c r="E403" s="427"/>
      <c r="F403" s="427"/>
      <c r="G403" s="428"/>
    </row>
    <row r="404" spans="1:7" ht="15" customHeight="1">
      <c r="A404" s="429">
        <v>2021</v>
      </c>
      <c r="B404" s="430"/>
      <c r="C404" s="431"/>
      <c r="D404" s="426" t="s">
        <v>350</v>
      </c>
      <c r="E404" s="427"/>
      <c r="F404" s="427"/>
      <c r="G404" s="428"/>
    </row>
    <row r="405" spans="1:7" ht="15" customHeight="1">
      <c r="A405" s="429">
        <v>2022</v>
      </c>
      <c r="B405" s="430"/>
      <c r="C405" s="431"/>
      <c r="D405" s="426">
        <v>2.75</v>
      </c>
      <c r="E405" s="427"/>
      <c r="F405" s="427"/>
      <c r="G405" s="428"/>
    </row>
    <row r="406" spans="1:7" ht="20.25" customHeight="1">
      <c r="A406" s="429">
        <v>2023</v>
      </c>
      <c r="B406" s="430"/>
      <c r="C406" s="431"/>
      <c r="D406" s="426">
        <v>2.82</v>
      </c>
      <c r="E406" s="427"/>
      <c r="F406" s="427"/>
      <c r="G406" s="428"/>
    </row>
    <row r="407" spans="1:7" ht="409.6" customHeight="1">
      <c r="A407" s="104"/>
      <c r="B407" s="105"/>
      <c r="C407" s="105"/>
      <c r="D407" s="106"/>
      <c r="E407" s="106"/>
      <c r="F407" s="106"/>
      <c r="G407" s="107"/>
    </row>
    <row r="408" spans="1:7" ht="15" customHeight="1">
      <c r="A408" s="422" t="s">
        <v>372</v>
      </c>
      <c r="B408" s="423"/>
      <c r="C408" s="423"/>
      <c r="D408" s="423"/>
      <c r="E408" s="423"/>
      <c r="F408" s="423"/>
      <c r="G408" s="424"/>
    </row>
    <row r="409" spans="1:7" ht="15" customHeight="1">
      <c r="A409" s="419" t="s">
        <v>115</v>
      </c>
      <c r="B409" s="420"/>
      <c r="C409" s="420"/>
      <c r="D409" s="420"/>
      <c r="E409" s="420"/>
      <c r="F409" s="420"/>
      <c r="G409" s="421"/>
    </row>
    <row r="410" spans="1:7" ht="15" customHeight="1">
      <c r="A410" s="413" t="s">
        <v>116</v>
      </c>
      <c r="B410" s="414"/>
      <c r="C410" s="414"/>
      <c r="D410" s="414"/>
      <c r="E410" s="414"/>
      <c r="F410" s="414"/>
      <c r="G410" s="415"/>
    </row>
    <row r="411" spans="1:7" ht="15" customHeight="1">
      <c r="A411" s="416" t="s">
        <v>117</v>
      </c>
      <c r="B411" s="417"/>
      <c r="C411" s="417"/>
      <c r="D411" s="417"/>
      <c r="E411" s="417"/>
      <c r="F411" s="417"/>
      <c r="G411" s="418"/>
    </row>
    <row r="412" spans="1:7" ht="15" customHeight="1">
      <c r="A412" s="416" t="s">
        <v>118</v>
      </c>
      <c r="B412" s="417"/>
      <c r="C412" s="417"/>
      <c r="D412" s="417"/>
      <c r="E412" s="417"/>
      <c r="F412" s="417"/>
      <c r="G412" s="418"/>
    </row>
    <row r="413" spans="1:7" ht="15" customHeight="1">
      <c r="A413" s="413" t="s">
        <v>119</v>
      </c>
      <c r="B413" s="414"/>
      <c r="C413" s="414"/>
      <c r="D413" s="414"/>
      <c r="E413" s="414"/>
      <c r="F413" s="414"/>
      <c r="G413" s="415"/>
    </row>
    <row r="414" spans="1:7" ht="15" customHeight="1">
      <c r="A414" s="413" t="s">
        <v>120</v>
      </c>
      <c r="B414" s="414"/>
      <c r="C414" s="414"/>
      <c r="D414" s="414"/>
      <c r="E414" s="414"/>
      <c r="F414" s="414"/>
      <c r="G414" s="415"/>
    </row>
    <row r="415" spans="1:7" ht="15.75" customHeight="1">
      <c r="A415" s="413" t="s">
        <v>121</v>
      </c>
      <c r="B415" s="414"/>
      <c r="C415" s="414"/>
      <c r="D415" s="414"/>
      <c r="E415" s="414"/>
      <c r="F415" s="414"/>
      <c r="G415" s="415"/>
    </row>
    <row r="416" spans="1:7" ht="15" customHeight="1">
      <c r="A416" s="413" t="s">
        <v>122</v>
      </c>
      <c r="B416" s="414"/>
      <c r="C416" s="414"/>
      <c r="D416" s="414"/>
      <c r="E416" s="414"/>
      <c r="F416" s="414"/>
      <c r="G416" s="415"/>
    </row>
    <row r="417" spans="1:7" ht="15" customHeight="1">
      <c r="A417" s="413" t="s">
        <v>123</v>
      </c>
      <c r="B417" s="414"/>
      <c r="C417" s="414"/>
      <c r="D417" s="414"/>
      <c r="E417" s="414"/>
      <c r="F417" s="414"/>
      <c r="G417" s="415"/>
    </row>
    <row r="418" spans="1:7">
      <c r="A418" s="473" t="s">
        <v>124</v>
      </c>
      <c r="B418" s="474"/>
      <c r="C418" s="474"/>
      <c r="D418" s="474"/>
      <c r="E418" s="474"/>
      <c r="F418" s="474"/>
      <c r="G418" s="475"/>
    </row>
  </sheetData>
  <mergeCells count="342">
    <mergeCell ref="A362:G362"/>
    <mergeCell ref="A368:G368"/>
    <mergeCell ref="A406:C406"/>
    <mergeCell ref="D406:G406"/>
    <mergeCell ref="A417:G417"/>
    <mergeCell ref="C398:E398"/>
    <mergeCell ref="C397:E397"/>
    <mergeCell ref="F397:G397"/>
    <mergeCell ref="F398:G398"/>
    <mergeCell ref="F399:G399"/>
    <mergeCell ref="F393:G393"/>
    <mergeCell ref="A393:E393"/>
    <mergeCell ref="A390:E390"/>
    <mergeCell ref="F389:G389"/>
    <mergeCell ref="A391:G391"/>
    <mergeCell ref="C383:E383"/>
    <mergeCell ref="F383:G383"/>
    <mergeCell ref="C384:E384"/>
    <mergeCell ref="A418:G418"/>
    <mergeCell ref="A377:G377"/>
    <mergeCell ref="F337:G337"/>
    <mergeCell ref="C338:D338"/>
    <mergeCell ref="C326:D326"/>
    <mergeCell ref="A326:B326"/>
    <mergeCell ref="F367:G367"/>
    <mergeCell ref="C353:D353"/>
    <mergeCell ref="E353:G353"/>
    <mergeCell ref="C361:D361"/>
    <mergeCell ref="A340:G340"/>
    <mergeCell ref="D341:F341"/>
    <mergeCell ref="A336:G336"/>
    <mergeCell ref="C331:D331"/>
    <mergeCell ref="C337:D337"/>
    <mergeCell ref="C396:E396"/>
    <mergeCell ref="F396:G396"/>
    <mergeCell ref="A400:G400"/>
    <mergeCell ref="C354:D354"/>
    <mergeCell ref="A376:G376"/>
    <mergeCell ref="A404:C404"/>
    <mergeCell ref="A403:C403"/>
    <mergeCell ref="D403:G403"/>
    <mergeCell ref="C399:E399"/>
    <mergeCell ref="B1:E4"/>
    <mergeCell ref="A113:A116"/>
    <mergeCell ref="B113:B116"/>
    <mergeCell ref="A130:G130"/>
    <mergeCell ref="A348:G348"/>
    <mergeCell ref="A132:G132"/>
    <mergeCell ref="A88:A89"/>
    <mergeCell ref="B88:B89"/>
    <mergeCell ref="F88:F89"/>
    <mergeCell ref="G88:G89"/>
    <mergeCell ref="C315:D315"/>
    <mergeCell ref="A347:B347"/>
    <mergeCell ref="C347:D347"/>
    <mergeCell ref="A337:B337"/>
    <mergeCell ref="A322:B322"/>
    <mergeCell ref="C322:D322"/>
    <mergeCell ref="F322:G322"/>
    <mergeCell ref="C323:D323"/>
    <mergeCell ref="F323:G323"/>
    <mergeCell ref="C318:D318"/>
    <mergeCell ref="B69:D69"/>
    <mergeCell ref="E69:G69"/>
    <mergeCell ref="B70:D70"/>
    <mergeCell ref="G248:G289"/>
    <mergeCell ref="F331:G331"/>
    <mergeCell ref="A332:G332"/>
    <mergeCell ref="A333:B333"/>
    <mergeCell ref="C333:D333"/>
    <mergeCell ref="F333:G333"/>
    <mergeCell ref="A334:B334"/>
    <mergeCell ref="C334:D334"/>
    <mergeCell ref="F334:G334"/>
    <mergeCell ref="E360:G360"/>
    <mergeCell ref="A342:G343"/>
    <mergeCell ref="A349:B349"/>
    <mergeCell ref="A350:B350"/>
    <mergeCell ref="A388:G388"/>
    <mergeCell ref="C389:E389"/>
    <mergeCell ref="A405:C405"/>
    <mergeCell ref="D402:G402"/>
    <mergeCell ref="D404:G404"/>
    <mergeCell ref="A82:G82"/>
    <mergeCell ref="C305:D305"/>
    <mergeCell ref="E305:F305"/>
    <mergeCell ref="E297:F297"/>
    <mergeCell ref="C301:D301"/>
    <mergeCell ref="E301:F301"/>
    <mergeCell ref="C302:D302"/>
    <mergeCell ref="A293:G293"/>
    <mergeCell ref="A247:B247"/>
    <mergeCell ref="A99:G99"/>
    <mergeCell ref="A291:G291"/>
    <mergeCell ref="A246:G246"/>
    <mergeCell ref="F364:G364"/>
    <mergeCell ref="C363:D363"/>
    <mergeCell ref="C364:D364"/>
    <mergeCell ref="C349:D349"/>
    <mergeCell ref="E354:G354"/>
    <mergeCell ref="A356:G356"/>
    <mergeCell ref="C360:D360"/>
    <mergeCell ref="B20:C20"/>
    <mergeCell ref="D23:E23"/>
    <mergeCell ref="F23:G23"/>
    <mergeCell ref="A9:G9"/>
    <mergeCell ref="A16:G16"/>
    <mergeCell ref="B10:G10"/>
    <mergeCell ref="B23:C23"/>
    <mergeCell ref="D18:E18"/>
    <mergeCell ref="A416:G416"/>
    <mergeCell ref="A415:G415"/>
    <mergeCell ref="A414:G414"/>
    <mergeCell ref="A413:G413"/>
    <mergeCell ref="A412:G412"/>
    <mergeCell ref="A411:G411"/>
    <mergeCell ref="A410:G410"/>
    <mergeCell ref="A409:G409"/>
    <mergeCell ref="A408:G408"/>
    <mergeCell ref="A72:G72"/>
    <mergeCell ref="A134:A135"/>
    <mergeCell ref="C136:C148"/>
    <mergeCell ref="D405:G405"/>
    <mergeCell ref="A401:C401"/>
    <mergeCell ref="A402:C402"/>
    <mergeCell ref="D401:G401"/>
    <mergeCell ref="A5:G6"/>
    <mergeCell ref="A67:G67"/>
    <mergeCell ref="B30:C30"/>
    <mergeCell ref="B31:C31"/>
    <mergeCell ref="D31:E31"/>
    <mergeCell ref="F30:G30"/>
    <mergeCell ref="F31:G31"/>
    <mergeCell ref="A11:G11"/>
    <mergeCell ref="B27:C27"/>
    <mergeCell ref="B62:D62"/>
    <mergeCell ref="E62:G62"/>
    <mergeCell ref="A17:G17"/>
    <mergeCell ref="B21:C21"/>
    <mergeCell ref="A7:G8"/>
    <mergeCell ref="F20:G20"/>
    <mergeCell ref="B25:C25"/>
    <mergeCell ref="A12:G12"/>
    <mergeCell ref="F27:G27"/>
    <mergeCell ref="F35:G35"/>
    <mergeCell ref="B18:C18"/>
    <mergeCell ref="F18:G18"/>
    <mergeCell ref="B19:C19"/>
    <mergeCell ref="D19:E19"/>
    <mergeCell ref="F19:G19"/>
    <mergeCell ref="A105:G105"/>
    <mergeCell ref="A100:G100"/>
    <mergeCell ref="A101:G101"/>
    <mergeCell ref="A91:G91"/>
    <mergeCell ref="A92:G92"/>
    <mergeCell ref="E294:F294"/>
    <mergeCell ref="C161:C165"/>
    <mergeCell ref="E70:G70"/>
    <mergeCell ref="B71:D71"/>
    <mergeCell ref="E71:G71"/>
    <mergeCell ref="A289:C289"/>
    <mergeCell ref="C78:D78"/>
    <mergeCell ref="E78:F78"/>
    <mergeCell ref="C77:D77"/>
    <mergeCell ref="E77:F77"/>
    <mergeCell ref="F29:G29"/>
    <mergeCell ref="B50:C50"/>
    <mergeCell ref="A60:G60"/>
    <mergeCell ref="A61:G61"/>
    <mergeCell ref="E46:F48"/>
    <mergeCell ref="A47:A48"/>
    <mergeCell ref="B47:C48"/>
    <mergeCell ref="D47:D48"/>
    <mergeCell ref="B49:C49"/>
    <mergeCell ref="E45:F45"/>
    <mergeCell ref="E50:F50"/>
    <mergeCell ref="D32:E32"/>
    <mergeCell ref="F32:G32"/>
    <mergeCell ref="E36:G36"/>
    <mergeCell ref="E37:G37"/>
    <mergeCell ref="E68:G68"/>
    <mergeCell ref="E63:G63"/>
    <mergeCell ref="E49:F49"/>
    <mergeCell ref="A40:G40"/>
    <mergeCell ref="B68:D68"/>
    <mergeCell ref="A73:G73"/>
    <mergeCell ref="D27:E27"/>
    <mergeCell ref="A44:G44"/>
    <mergeCell ref="F25:G25"/>
    <mergeCell ref="D26:E26"/>
    <mergeCell ref="D20:E20"/>
    <mergeCell ref="D21:E21"/>
    <mergeCell ref="D22:E22"/>
    <mergeCell ref="D25:E25"/>
    <mergeCell ref="B22:C22"/>
    <mergeCell ref="D28:E28"/>
    <mergeCell ref="B26:C26"/>
    <mergeCell ref="A42:G42"/>
    <mergeCell ref="A43:G43"/>
    <mergeCell ref="F21:G21"/>
    <mergeCell ref="F22:G22"/>
    <mergeCell ref="A36:D36"/>
    <mergeCell ref="A37:D37"/>
    <mergeCell ref="A38:D38"/>
    <mergeCell ref="A39:D39"/>
    <mergeCell ref="A41:G41"/>
    <mergeCell ref="A28:A29"/>
    <mergeCell ref="F26:G26"/>
    <mergeCell ref="D24:E24"/>
    <mergeCell ref="F24:G24"/>
    <mergeCell ref="B45:C45"/>
    <mergeCell ref="B46:C46"/>
    <mergeCell ref="B64:D64"/>
    <mergeCell ref="E64:G64"/>
    <mergeCell ref="E38:G38"/>
    <mergeCell ref="B32:C32"/>
    <mergeCell ref="E39:G39"/>
    <mergeCell ref="F28:G28"/>
    <mergeCell ref="D35:E35"/>
    <mergeCell ref="D29:E29"/>
    <mergeCell ref="B35:C35"/>
    <mergeCell ref="D30:E30"/>
    <mergeCell ref="B65:D65"/>
    <mergeCell ref="E65:G65"/>
    <mergeCell ref="B33:C33"/>
    <mergeCell ref="D33:E33"/>
    <mergeCell ref="F33:G33"/>
    <mergeCell ref="D34:E34"/>
    <mergeCell ref="B28:C29"/>
    <mergeCell ref="A66:G66"/>
    <mergeCell ref="A395:G395"/>
    <mergeCell ref="C392:E392"/>
    <mergeCell ref="F392:G392"/>
    <mergeCell ref="A378:G378"/>
    <mergeCell ref="C379:E379"/>
    <mergeCell ref="F379:G379"/>
    <mergeCell ref="F384:G384"/>
    <mergeCell ref="F385:G385"/>
    <mergeCell ref="F386:G386"/>
    <mergeCell ref="F380:G381"/>
    <mergeCell ref="A387:G387"/>
    <mergeCell ref="A394:G394"/>
    <mergeCell ref="A382:G382"/>
    <mergeCell ref="C385:E385"/>
    <mergeCell ref="C386:E386"/>
    <mergeCell ref="F390:G390"/>
    <mergeCell ref="C380:E380"/>
    <mergeCell ref="C381:E381"/>
    <mergeCell ref="C367:D367"/>
    <mergeCell ref="E350:G350"/>
    <mergeCell ref="E355:G355"/>
    <mergeCell ref="A128:G128"/>
    <mergeCell ref="C294:D294"/>
    <mergeCell ref="E314:F314"/>
    <mergeCell ref="C314:D314"/>
    <mergeCell ref="E313:F313"/>
    <mergeCell ref="A366:G366"/>
    <mergeCell ref="A329:G329"/>
    <mergeCell ref="A316:G316"/>
    <mergeCell ref="C313:D313"/>
    <mergeCell ref="E361:G361"/>
    <mergeCell ref="A365:G365"/>
    <mergeCell ref="F326:G326"/>
    <mergeCell ref="A324:G324"/>
    <mergeCell ref="A335:G335"/>
    <mergeCell ref="E357:G357"/>
    <mergeCell ref="E352:G352"/>
    <mergeCell ref="E347:G347"/>
    <mergeCell ref="E296:F296"/>
    <mergeCell ref="A204:G204"/>
    <mergeCell ref="A330:B330"/>
    <mergeCell ref="A107:G107"/>
    <mergeCell ref="A112:G112"/>
    <mergeCell ref="A117:G117"/>
    <mergeCell ref="E309:F309"/>
    <mergeCell ref="C307:D307"/>
    <mergeCell ref="E307:F307"/>
    <mergeCell ref="A351:G351"/>
    <mergeCell ref="C352:D352"/>
    <mergeCell ref="F327:G327"/>
    <mergeCell ref="C350:D350"/>
    <mergeCell ref="A344:G344"/>
    <mergeCell ref="A317:G317"/>
    <mergeCell ref="A118:G118"/>
    <mergeCell ref="C330:D330"/>
    <mergeCell ref="F330:G330"/>
    <mergeCell ref="A338:B338"/>
    <mergeCell ref="F338:G338"/>
    <mergeCell ref="E349:G349"/>
    <mergeCell ref="A346:G346"/>
    <mergeCell ref="C310:D310"/>
    <mergeCell ref="E315:F315"/>
    <mergeCell ref="C296:D296"/>
    <mergeCell ref="E302:F302"/>
    <mergeCell ref="E295:F295"/>
    <mergeCell ref="A292:G292"/>
    <mergeCell ref="E310:F310"/>
    <mergeCell ref="C297:D297"/>
    <mergeCell ref="A345:G345"/>
    <mergeCell ref="E303:F303"/>
    <mergeCell ref="C304:D304"/>
    <mergeCell ref="E304:F304"/>
    <mergeCell ref="C303:D303"/>
    <mergeCell ref="C309:D309"/>
    <mergeCell ref="A298:G298"/>
    <mergeCell ref="C299:D299"/>
    <mergeCell ref="E299:F299"/>
    <mergeCell ref="C300:D300"/>
    <mergeCell ref="E300:F300"/>
    <mergeCell ref="C308:D308"/>
    <mergeCell ref="A331:B331"/>
    <mergeCell ref="C311:D311"/>
    <mergeCell ref="E311:F311"/>
    <mergeCell ref="C312:D312"/>
    <mergeCell ref="E308:F308"/>
    <mergeCell ref="E318:F318"/>
    <mergeCell ref="C319:D319"/>
    <mergeCell ref="E319:F319"/>
    <mergeCell ref="A74:G74"/>
    <mergeCell ref="A369:G369"/>
    <mergeCell ref="D133:D135"/>
    <mergeCell ref="A321:G321"/>
    <mergeCell ref="C79:D79"/>
    <mergeCell ref="E79:F79"/>
    <mergeCell ref="C80:D80"/>
    <mergeCell ref="E80:F80"/>
    <mergeCell ref="A13:G13"/>
    <mergeCell ref="E312:F312"/>
    <mergeCell ref="F363:G363"/>
    <mergeCell ref="A325:G325"/>
    <mergeCell ref="A327:B327"/>
    <mergeCell ref="C327:D327"/>
    <mergeCell ref="C355:D355"/>
    <mergeCell ref="C357:D357"/>
    <mergeCell ref="A358:G358"/>
    <mergeCell ref="C359:D359"/>
    <mergeCell ref="A306:G306"/>
    <mergeCell ref="C295:D295"/>
    <mergeCell ref="A76:G76"/>
    <mergeCell ref="B63:D63"/>
    <mergeCell ref="E359:G359"/>
    <mergeCell ref="A96:G96"/>
  </mergeCells>
  <phoneticPr fontId="39" type="noConversion"/>
  <hyperlinks>
    <hyperlink ref="G162" r:id="rId1"/>
    <hyperlink ref="G171" r:id="rId2" display="https://www.meteorologia.gov.py/emas/"/>
    <hyperlink ref="G153" r:id="rId3" display="https://www.contrataciones.gov.py/licitaciones/convocatoria/1ef6a326-1021-61ee-b515-8fb83bbcdcba.html"/>
    <hyperlink ref="G154" r:id="rId4" display="https://www.contrataciones.gov.py/licitaciones/convocatoria/1ef745d1-2994-6cfe-89e0-fb2626a92362.html"/>
    <hyperlink ref="G156" r:id="rId5" display="https://www.contrataciones.gov.py/licitaciones/planificacion/1eeeed9a-6ba6-68f0-b45f-9dc8241a3c62.html"/>
    <hyperlink ref="G159" r:id="rId6" display="https://www.meteorologia.gov.py/sinop/"/>
    <hyperlink ref="G133" r:id="rId7"/>
    <hyperlink ref="G141" r:id="rId8"/>
    <hyperlink ref="G144" r:id="rId9"/>
    <hyperlink ref="G143" r:id="rId10"/>
    <hyperlink ref="G160" r:id="rId11" display="https://www.meteorologia.gov.py/emas/"/>
    <hyperlink ref="F327" r:id="rId12"/>
    <hyperlink ref="E361" r:id="rId13"/>
    <hyperlink ref="E355" r:id="rId14"/>
    <hyperlink ref="E354" r:id="rId15"/>
    <hyperlink ref="E353" r:id="rId16"/>
    <hyperlink ref="E352" r:id="rId17"/>
    <hyperlink ref="F380" r:id="rId18"/>
    <hyperlink ref="F384" r:id="rId19"/>
    <hyperlink ref="F385" r:id="rId20"/>
    <hyperlink ref="F386" r:id="rId21"/>
    <hyperlink ref="F398" r:id="rId22"/>
    <hyperlink ref="F397" r:id="rId23"/>
    <hyperlink ref="F399" r:id="rId24"/>
    <hyperlink ref="G78" r:id="rId25" location="!/solicitud/list"/>
    <hyperlink ref="G79" r:id="rId26" location="!/solicitud/list"/>
    <hyperlink ref="G80" r:id="rId27" location="!/solicitud/list"/>
    <hyperlink ref="G47" r:id="rId28"/>
    <hyperlink ref="G50" r:id="rId29"/>
    <hyperlink ref="G49" r:id="rId30"/>
    <hyperlink ref="G84" r:id="rId31"/>
    <hyperlink ref="G85" r:id="rId32"/>
    <hyperlink ref="G90" r:id="rId33"/>
  </hyperlinks>
  <printOptions horizontalCentered="1"/>
  <pageMargins left="0.23622047244094491" right="0.23622047244094491" top="0.74803149606299213" bottom="0.74803149606299213" header="0.31496062992125984" footer="0.31496062992125984"/>
  <pageSetup scale="63" orientation="landscape" r:id="rId34"/>
  <headerFooter>
    <oddFooter>Página &amp;P</oddFooter>
  </headerFooter>
  <rowBreaks count="17" manualBreakCount="17">
    <brk id="39" max="16383" man="1"/>
    <brk id="59" max="6" man="1"/>
    <brk id="75" max="6" man="1"/>
    <brk id="81" max="6" man="1"/>
    <brk id="98" max="6" man="1"/>
    <brk id="129" max="6" man="1"/>
    <brk id="203" max="6" man="1"/>
    <brk id="245" max="6" man="1"/>
    <brk id="290" max="6" man="1"/>
    <brk id="305" max="6" man="1"/>
    <brk id="323" max="6" man="1"/>
    <brk id="335" max="6" man="1"/>
    <brk id="350" max="6" man="1"/>
    <brk id="361" max="6" man="1"/>
    <brk id="364" max="6" man="1"/>
    <brk id="375" max="6" man="1"/>
    <brk id="394" max="6" man="1"/>
  </rowBreaks>
  <drawing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PARCIAL ENE A MAR 2025</vt:lpstr>
      <vt:lpstr>'INFORME PARCIAL ENE A MAR 2025'!Área_de_impresión</vt:lpstr>
      <vt:lpstr>'INFORME PARCIAL ENE A MAR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Antonio Sanabria Orue</cp:lastModifiedBy>
  <cp:lastPrinted>2025-04-14T13:11:25Z</cp:lastPrinted>
  <dcterms:created xsi:type="dcterms:W3CDTF">2020-06-23T19:35:00Z</dcterms:created>
  <dcterms:modified xsi:type="dcterms:W3CDTF">2025-04-14T13:39:18Z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