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nabria\Desktop\CRCC2025 SEGUNDO INFORME PARCIAL\"/>
    </mc:Choice>
  </mc:AlternateContent>
  <bookViews>
    <workbookView xWindow="0" yWindow="0" windowWidth="19200" windowHeight="10530"/>
  </bookViews>
  <sheets>
    <sheet name="INFORME PARCIAL ABR A JUN 2025" sheetId="1" r:id="rId1"/>
    <sheet name="Hoja1" sheetId="2" r:id="rId2"/>
  </sheets>
  <externalReferences>
    <externalReference r:id="rId3"/>
    <externalReference r:id="rId4"/>
  </externalReferences>
  <definedNames>
    <definedName name="_xlnm.Print_Area" localSheetId="0">'INFORME PARCIAL ABR A JUN 2025'!$A$1:$G$405</definedName>
    <definedName name="_xlnm.Print_Titles" localSheetId="0">'INFORME PARCIAL ABR A JUN 2025'!$1:$8</definedName>
  </definedNames>
  <calcPr calcId="162913"/>
</workbook>
</file>

<file path=xl/calcChain.xml><?xml version="1.0" encoding="utf-8"?>
<calcChain xmlns="http://schemas.openxmlformats.org/spreadsheetml/2006/main">
  <c r="F269" i="1" l="1"/>
  <c r="F268" i="1"/>
  <c r="F267" i="1"/>
  <c r="F265" i="1"/>
  <c r="F264" i="1"/>
  <c r="F263" i="1"/>
  <c r="F262" i="1"/>
  <c r="F260" i="1"/>
  <c r="F259" i="1"/>
  <c r="F258" i="1"/>
  <c r="F257" i="1"/>
  <c r="F256" i="1"/>
  <c r="F255" i="1"/>
  <c r="F253" i="1"/>
  <c r="F252" i="1"/>
  <c r="F251" i="1"/>
  <c r="F250" i="1"/>
  <c r="F249" i="1"/>
  <c r="F248" i="1"/>
  <c r="F247" i="1"/>
  <c r="F245" i="1"/>
  <c r="F244" i="1"/>
  <c r="F243" i="1"/>
  <c r="F242" i="1"/>
  <c r="F241" i="1"/>
  <c r="F240" i="1"/>
  <c r="F239" i="1"/>
  <c r="F238" i="1"/>
  <c r="F236" i="1"/>
  <c r="F235" i="1"/>
  <c r="F234" i="1"/>
  <c r="F233" i="1"/>
  <c r="F232" i="1"/>
  <c r="D266" i="1"/>
  <c r="F266" i="1" s="1"/>
  <c r="D261" i="1"/>
  <c r="F261" i="1" s="1"/>
  <c r="D254" i="1"/>
  <c r="F254" i="1" s="1"/>
  <c r="D246" i="1"/>
  <c r="D237" i="1"/>
  <c r="F237" i="1" s="1"/>
  <c r="D231" i="1"/>
  <c r="F231" i="1" s="1"/>
  <c r="D270" i="1" l="1"/>
  <c r="F270" i="1" s="1"/>
  <c r="F246" i="1"/>
  <c r="A152" i="1" l="1"/>
  <c r="B152" i="1"/>
  <c r="C152" i="1"/>
  <c r="D152" i="1"/>
  <c r="E152" i="1"/>
  <c r="F152" i="1"/>
  <c r="G152" i="1"/>
  <c r="A153" i="1"/>
  <c r="B153" i="1"/>
  <c r="D153" i="1"/>
  <c r="E153" i="1"/>
  <c r="F153" i="1"/>
  <c r="G153" i="1"/>
  <c r="A154" i="1"/>
  <c r="B154" i="1"/>
  <c r="D154" i="1"/>
  <c r="E154" i="1"/>
  <c r="F154" i="1"/>
  <c r="G154" i="1"/>
  <c r="A155" i="1"/>
  <c r="B155" i="1"/>
  <c r="D155" i="1"/>
  <c r="E155" i="1"/>
  <c r="F155" i="1"/>
  <c r="G155" i="1"/>
  <c r="A156" i="1"/>
  <c r="B156" i="1"/>
  <c r="D156" i="1"/>
  <c r="E156" i="1"/>
  <c r="F156" i="1"/>
  <c r="G156" i="1"/>
  <c r="A157" i="1"/>
  <c r="B157" i="1"/>
  <c r="D157" i="1"/>
  <c r="E157" i="1"/>
  <c r="F157" i="1"/>
  <c r="G157" i="1"/>
  <c r="A158" i="1"/>
  <c r="B158" i="1"/>
  <c r="D158" i="1"/>
  <c r="E158" i="1"/>
  <c r="F158" i="1"/>
  <c r="G158" i="1"/>
  <c r="A159" i="1"/>
  <c r="B159" i="1"/>
  <c r="D159" i="1"/>
  <c r="E159" i="1"/>
  <c r="F159" i="1"/>
  <c r="G159" i="1"/>
  <c r="A160" i="1"/>
  <c r="B160" i="1"/>
  <c r="D160" i="1"/>
  <c r="E160" i="1"/>
  <c r="F160" i="1"/>
  <c r="G160" i="1"/>
  <c r="A161" i="1"/>
  <c r="B161" i="1"/>
  <c r="D161" i="1"/>
  <c r="E161" i="1"/>
  <c r="F161" i="1"/>
  <c r="G161" i="1"/>
  <c r="A162" i="1"/>
  <c r="B162" i="1"/>
  <c r="D162" i="1"/>
  <c r="E162" i="1"/>
  <c r="F162" i="1"/>
  <c r="G162" i="1"/>
  <c r="A163" i="1"/>
  <c r="B163" i="1"/>
  <c r="D163" i="1"/>
  <c r="E163" i="1"/>
  <c r="F163" i="1"/>
  <c r="G163" i="1"/>
  <c r="A164" i="1"/>
  <c r="B164" i="1"/>
  <c r="D164" i="1"/>
  <c r="E164" i="1"/>
  <c r="F164" i="1"/>
  <c r="G164" i="1"/>
  <c r="A165" i="1"/>
  <c r="B165" i="1"/>
  <c r="C165" i="1"/>
  <c r="D165" i="1"/>
  <c r="E165" i="1"/>
  <c r="F165" i="1"/>
  <c r="G165" i="1"/>
  <c r="A166" i="1"/>
  <c r="B166" i="1"/>
  <c r="C166" i="1"/>
  <c r="D166" i="1"/>
  <c r="E166" i="1"/>
  <c r="F166" i="1"/>
  <c r="G166" i="1"/>
  <c r="F167" i="1"/>
  <c r="G167" i="1"/>
  <c r="A168" i="1"/>
  <c r="B168" i="1"/>
  <c r="E168" i="1"/>
  <c r="F168" i="1"/>
  <c r="G168" i="1"/>
  <c r="A169" i="1"/>
  <c r="B169" i="1"/>
  <c r="C169" i="1"/>
  <c r="D169" i="1"/>
  <c r="E169" i="1"/>
  <c r="F169" i="1"/>
  <c r="G169" i="1"/>
  <c r="A170" i="1"/>
  <c r="B170" i="1"/>
  <c r="C170" i="1"/>
  <c r="D170" i="1"/>
  <c r="E170" i="1"/>
  <c r="F170" i="1"/>
  <c r="G170" i="1"/>
  <c r="A171" i="1"/>
  <c r="B171" i="1"/>
  <c r="C171" i="1"/>
  <c r="D171" i="1"/>
  <c r="E171" i="1"/>
  <c r="F171" i="1"/>
  <c r="G171" i="1"/>
  <c r="A172" i="1"/>
  <c r="B172" i="1"/>
  <c r="C172" i="1"/>
  <c r="D172" i="1"/>
  <c r="E172" i="1"/>
  <c r="F172" i="1"/>
  <c r="G172" i="1"/>
  <c r="A173" i="1"/>
  <c r="B173" i="1"/>
  <c r="D173" i="1"/>
  <c r="E173" i="1"/>
  <c r="F173" i="1"/>
  <c r="G173" i="1"/>
  <c r="A174" i="1"/>
  <c r="B174" i="1"/>
  <c r="D174" i="1"/>
  <c r="E174" i="1"/>
  <c r="F174" i="1"/>
  <c r="G174" i="1"/>
  <c r="A175" i="1"/>
  <c r="B175" i="1"/>
  <c r="D175" i="1"/>
  <c r="E175" i="1"/>
  <c r="F175" i="1"/>
  <c r="G175" i="1"/>
  <c r="A176" i="1"/>
  <c r="B176" i="1"/>
  <c r="D176" i="1"/>
  <c r="E176" i="1"/>
  <c r="F176" i="1"/>
  <c r="G176" i="1"/>
  <c r="A177" i="1"/>
  <c r="B177" i="1"/>
  <c r="D177" i="1"/>
  <c r="E177" i="1"/>
  <c r="F177" i="1"/>
  <c r="G177" i="1"/>
  <c r="A178" i="1"/>
  <c r="B178" i="1"/>
  <c r="C178" i="1"/>
  <c r="D178" i="1"/>
  <c r="E178" i="1"/>
  <c r="F178" i="1"/>
  <c r="G178" i="1"/>
  <c r="A179" i="1"/>
  <c r="B179" i="1"/>
  <c r="C179" i="1"/>
  <c r="D179" i="1"/>
  <c r="E179" i="1"/>
  <c r="F179" i="1"/>
  <c r="G179" i="1"/>
  <c r="A180" i="1"/>
  <c r="B180" i="1"/>
  <c r="C180" i="1"/>
  <c r="D180" i="1"/>
  <c r="E180" i="1"/>
  <c r="F180" i="1"/>
  <c r="G180" i="1"/>
  <c r="A181" i="1"/>
  <c r="B181" i="1"/>
  <c r="C181" i="1"/>
  <c r="D181" i="1"/>
  <c r="E181" i="1"/>
  <c r="F181" i="1"/>
  <c r="G181" i="1"/>
  <c r="A182" i="1"/>
  <c r="B182" i="1"/>
  <c r="C182" i="1"/>
  <c r="D182" i="1"/>
  <c r="E182" i="1"/>
  <c r="F182" i="1"/>
  <c r="G182" i="1"/>
  <c r="A183" i="1"/>
  <c r="B183" i="1"/>
  <c r="C183" i="1"/>
  <c r="D183" i="1"/>
  <c r="E183" i="1"/>
  <c r="F183" i="1"/>
  <c r="G183" i="1"/>
  <c r="A184" i="1"/>
  <c r="B184" i="1"/>
  <c r="C184" i="1"/>
  <c r="D184" i="1"/>
  <c r="E184" i="1"/>
  <c r="F184" i="1"/>
  <c r="G184" i="1"/>
  <c r="A185" i="1"/>
  <c r="B185" i="1"/>
  <c r="C185" i="1"/>
  <c r="D185" i="1"/>
  <c r="E185" i="1"/>
  <c r="F185" i="1"/>
  <c r="G185" i="1"/>
  <c r="A186" i="1"/>
  <c r="B186" i="1"/>
  <c r="C186" i="1"/>
  <c r="D186" i="1"/>
  <c r="E186" i="1"/>
  <c r="F186" i="1"/>
  <c r="G186" i="1"/>
  <c r="A187" i="1"/>
  <c r="B187" i="1"/>
  <c r="C187" i="1"/>
  <c r="D187" i="1"/>
  <c r="E187" i="1"/>
  <c r="F187" i="1"/>
  <c r="G187" i="1"/>
  <c r="A188" i="1"/>
  <c r="B188" i="1"/>
  <c r="C188" i="1"/>
  <c r="D188" i="1"/>
  <c r="E188" i="1"/>
  <c r="F188" i="1"/>
  <c r="G188" i="1"/>
  <c r="A189" i="1"/>
  <c r="B189" i="1"/>
  <c r="C189" i="1"/>
  <c r="D189" i="1"/>
  <c r="E189" i="1"/>
  <c r="F189" i="1"/>
  <c r="G189" i="1"/>
  <c r="A190" i="1"/>
  <c r="B190" i="1"/>
  <c r="C190" i="1"/>
  <c r="D190" i="1"/>
  <c r="E190" i="1"/>
  <c r="F190" i="1"/>
  <c r="G190" i="1"/>
  <c r="A191" i="1"/>
  <c r="B191" i="1"/>
  <c r="C191" i="1"/>
  <c r="D191" i="1"/>
  <c r="E191" i="1"/>
  <c r="F191" i="1"/>
  <c r="G191" i="1"/>
  <c r="A192" i="1"/>
  <c r="B192" i="1"/>
  <c r="C192" i="1"/>
  <c r="D192" i="1"/>
  <c r="E192" i="1"/>
  <c r="F192" i="1"/>
  <c r="G192" i="1"/>
  <c r="A193" i="1" l="1"/>
  <c r="B193" i="1"/>
  <c r="C193" i="1"/>
  <c r="D193" i="1"/>
  <c r="E193" i="1"/>
  <c r="F193" i="1"/>
  <c r="G193" i="1"/>
  <c r="C292" i="1" l="1"/>
  <c r="C291" i="1"/>
  <c r="C290" i="1"/>
  <c r="C289" i="1"/>
  <c r="A20" i="1" l="1"/>
  <c r="A21" i="1" s="1"/>
  <c r="A22" i="1" s="1"/>
  <c r="A23" i="1" s="1"/>
  <c r="A24" i="1" s="1"/>
  <c r="A25" i="1" s="1"/>
  <c r="A26" i="1" s="1"/>
  <c r="A27" i="1" s="1"/>
  <c r="A28" i="1" s="1"/>
  <c r="A30" i="1" s="1"/>
  <c r="A31" i="1" s="1"/>
  <c r="A32" i="1" s="1"/>
  <c r="A33" i="1" s="1"/>
  <c r="A34" i="1" s="1"/>
  <c r="A35" i="1" s="1"/>
  <c r="A337" i="1"/>
  <c r="A338" i="1" s="1"/>
  <c r="A339" i="1" s="1"/>
</calcChain>
</file>

<file path=xl/sharedStrings.xml><?xml version="1.0" encoding="utf-8"?>
<sst xmlns="http://schemas.openxmlformats.org/spreadsheetml/2006/main" count="907" uniqueCount="655">
  <si>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</si>
  <si>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</si>
  <si>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</si>
  <si>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</si>
  <si>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</si>
  <si>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</si>
  <si>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</si>
  <si>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</si>
  <si>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</si>
  <si>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</si>
  <si>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</si>
  <si>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</si>
  <si>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</si>
  <si>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</si>
  <si>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</si>
  <si>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</si>
  <si>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</si>
  <si>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</si>
  <si>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</si>
  <si>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</si>
  <si>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</si>
  <si>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</si>
  <si>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</si>
  <si>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</si>
  <si>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</si>
  <si>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</si>
  <si>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</si>
  <si>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</si>
  <si>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</si>
  <si>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</si>
  <si>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</si>
  <si>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</si>
  <si>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</si>
  <si>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</si>
  <si>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</si>
  <si>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</si>
  <si>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</si>
  <si>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</si>
  <si>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</si>
  <si>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</si>
  <si>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</si>
  <si>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</si>
  <si>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</si>
  <si>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</si>
  <si>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</si>
  <si>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</si>
  <si>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</si>
  <si>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</si>
  <si>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</si>
  <si>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</si>
  <si>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</si>
  <si>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</si>
  <si>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</si>
  <si>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publicación de SFP</t>
  </si>
  <si>
    <t>Enlace Portal AIP</t>
  </si>
  <si>
    <t>Fecha</t>
  </si>
  <si>
    <t>Fecha de Contrato</t>
  </si>
  <si>
    <t>Enlace Portal de Denuncias de la SENAC</t>
  </si>
  <si>
    <t>Nro. Informe</t>
  </si>
  <si>
    <t xml:space="preserve">(Puede complementar información aquí y apoyarse en gráficos ilustrativos)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</si>
  <si>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</si>
  <si>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</si>
  <si>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</si>
  <si>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</si>
  <si>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</si>
  <si>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</si>
  <si>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</si>
  <si>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</si>
  <si>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</si>
  <si>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</si>
  <si>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</si>
  <si>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</si>
  <si>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</si>
  <si>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</si>
  <si>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</si>
  <si>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</si>
  <si>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</si>
  <si>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</si>
  <si>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</si>
  <si>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</si>
  <si>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</si>
  <si>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</si>
  <si>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</si>
  <si>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</si>
  <si>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</si>
  <si>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</si>
  <si>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</si>
  <si>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</si>
  <si>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</si>
  <si>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</si>
  <si>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</si>
  <si>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</si>
  <si>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</si>
  <si>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</si>
  <si>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</si>
  <si>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</si>
  <si>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</si>
  <si>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 xml:space="preserve">Asesor </t>
  </si>
  <si>
    <t>Gerente de Normas de Navegación Aérea</t>
  </si>
  <si>
    <t>Gerente de Proyectos de Inversión</t>
  </si>
  <si>
    <t>Secretaria Comunicacional</t>
  </si>
  <si>
    <t>Gerente de Calidad</t>
  </si>
  <si>
    <t>http://www.dinac.gov.py/v3/index.php/transparencia-y-anticorrupcion-dinac/ley-5282-14-art-8-acceso-a-la-informacion-publica</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</si>
  <si>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</si>
  <si>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</si>
  <si>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</si>
  <si>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</si>
  <si>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</si>
  <si>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</si>
  <si>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</si>
  <si>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</si>
  <si>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</si>
  <si>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</si>
  <si>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</si>
  <si>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</si>
  <si>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b) Cumplimiento de las disposiciones legales vigentes, en tiempo y forma.</t>
  </si>
  <si>
    <t>SUBDIRECCION DE NAVEGACION AEREA -SDNA</t>
  </si>
  <si>
    <t>GERENCIA DE NORMAS DE NAVEGACION AERA - GNNA</t>
  </si>
  <si>
    <t>TRABAJOS AEREOS</t>
  </si>
  <si>
    <t>REGLAMENTOS NACIONALES - DE NAVEGACION AEREA</t>
  </si>
  <si>
    <t>GERENCIA DE NORMAS DE AERODROMOS Y AYUDAS TERRESTRES - GNAGA</t>
  </si>
  <si>
    <t>PLAN ANUAL DE INSPECTORIA DE AERODROMOS (IAGA)</t>
  </si>
  <si>
    <t>SUBDIRECCION DE TRANSPORTE AEREO - STA</t>
  </si>
  <si>
    <t>SUBDIRECCION DE NORMAS DE VUELO - SNDV</t>
  </si>
  <si>
    <t>GERENCIA DE LICENCIAS AL PERSONAL AERONÁUTICO</t>
  </si>
  <si>
    <t>OTORGAMIENTO DE LICENCIAS, AUTORIZACIONES ESPECIALES, CONVALIDACIONES Y CONVERSIONES DE LICENCIAS.</t>
  </si>
  <si>
    <t>EMISIÓN DE DICTÁMENES</t>
  </si>
  <si>
    <t>VIGILANCIA</t>
  </si>
  <si>
    <t>CUMPLIMIENTO DE NORMAS AERONÁUTICAS.</t>
  </si>
  <si>
    <t>SEGURIDAD OPERACIONAL</t>
  </si>
  <si>
    <t>COMUNIDAD AERONAUTICA</t>
  </si>
  <si>
    <t>COMUNIDAD AERONÁUTICA.</t>
  </si>
  <si>
    <t>USUARIO, COMUNIDAD AERONÁUTICA.</t>
  </si>
  <si>
    <t>EN PROCESO</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</si>
  <si>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</si>
  <si>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</si>
  <si>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</si>
  <si>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</si>
  <si>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</si>
  <si>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</si>
  <si>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</si>
  <si>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</si>
  <si>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</si>
  <si>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</si>
  <si>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</si>
  <si>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</si>
  <si>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</si>
  <si>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</si>
  <si>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</si>
  <si>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</si>
  <si>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</si>
  <si>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</si>
  <si>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</si>
  <si>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</si>
  <si>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</si>
  <si>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</si>
  <si>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</si>
  <si>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</si>
  <si>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</si>
  <si>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</si>
  <si>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</si>
  <si>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</si>
  <si>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SUBDIRECCION DE SEGURIDAD DE LA AVIACION CIVIL - SAVSEC</t>
  </si>
  <si>
    <t xml:space="preserve">SEGURIDAD OPERACIONAL </t>
  </si>
  <si>
    <t xml:space="preserve">SEGURIDAD OPERACIONAL  </t>
  </si>
  <si>
    <t>NORMAS Y REGLAMENTOS  ACTUALIZADOS CONFORME A LA AMDT OACI</t>
  </si>
  <si>
    <t>ACTUALIZACION DEL REGLAMENTO</t>
  </si>
  <si>
    <t xml:space="preserve">1) IMPLEMENTAR POLÍTICAS INSTITUCIONALES DE IMPACTO NACIONAL E INTERNACIONAL ORIENTADAS AL DESARROLLO DE LA AVIACIÓN </t>
  </si>
  <si>
    <t>MEMORANDUM Y NOTAS P/DINAC</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</si>
  <si>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</si>
  <si>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4) AUDITAR A LOS EXPLOTADORES TITULARES DE  CERTIFICADO VIGENTE RELATIVO A AUTORIDADES DE LA AVIACIÓN CIVIL NACIONAL E INTERNACIONAL,  A FIN DE VERIFICAR LA CAPACIDAD ECONÓMICA FINANCIERA DEL MISMO.</t>
  </si>
  <si>
    <t>COMUNIDAD AERONÁUTICA. SATISFECHA</t>
  </si>
  <si>
    <t>RESPUESTAS A EXPEDIENTES</t>
  </si>
  <si>
    <t>CERTIFICADOS DE AERONAVEGABILIDAD</t>
  </si>
  <si>
    <t>EMITIR CERTIFICADO DE AERONAVEGABILIDAD</t>
  </si>
  <si>
    <t>USUARIOS DE SERVICIOS AERONAUTICOS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</si>
  <si>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</si>
  <si>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</si>
  <si>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</si>
  <si>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</si>
  <si>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</si>
  <si>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</si>
  <si>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</si>
  <si>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</si>
  <si>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</si>
  <si>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</si>
  <si>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</si>
  <si>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</si>
  <si>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</si>
  <si>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</si>
  <si>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</si>
  <si>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</si>
  <si>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</si>
  <si>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</si>
  <si>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</si>
  <si>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</si>
  <si>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</si>
  <si>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</si>
  <si>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</si>
  <si>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</si>
  <si>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</si>
  <si>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</si>
  <si>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</si>
  <si>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</si>
  <si>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</si>
  <si>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</si>
  <si>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</si>
  <si>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</si>
  <si>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</si>
  <si>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</si>
  <si>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</si>
  <si>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</si>
  <si>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</si>
  <si>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</si>
  <si>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</si>
  <si>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</si>
  <si>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</si>
  <si>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</si>
  <si>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</si>
  <si>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</si>
  <si>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</si>
  <si>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</si>
  <si>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</si>
  <si>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</si>
  <si>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</si>
  <si>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</si>
  <si>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</si>
  <si>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</si>
  <si>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</si>
  <si>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</si>
  <si>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</si>
  <si>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</si>
  <si>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</si>
  <si>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</si>
  <si>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</si>
  <si>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</si>
  <si>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</si>
  <si>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https://www.dinac.gov.py/v3/index.php/documentos1/item/2541-buzon-de-sugerencias-quejas-y-reclamos</t>
  </si>
  <si>
    <t>DIRECCIÓN DE AERONÁUTICA - GERENCIA DE NORMAS DE NAVEGACIÓN AÉREA</t>
  </si>
  <si>
    <t>ELABORAR NORMAS Y REGLAMENTOS PARA LOS SERVICIOS DE NAVEGACIÓN AÉREA, DE CONFORMIDAD CON LOS PROCEDIMIENTOS Y ESTÁNDARES DE LA CALIDAD, LA LEGISLACIÓN NACIONAL E INTERNACIONAL Y LAS RECOMENDACIONES DE LA OACI.</t>
  </si>
  <si>
    <t>DIRECCION DE METEOROLOGÍA E HIDROLOGÍA</t>
  </si>
  <si>
    <t>TARIFAS PARA LAS ACTIVIDADES AEREAS</t>
  </si>
  <si>
    <t>CUMPLIMIENTO DEL DECRETO 8701/2012</t>
  </si>
  <si>
    <t>RESOLUCION DINAC N° 315/2023</t>
  </si>
  <si>
    <t>COMPAÑÍAS AÉREAS , PASAJEROS, AUTORIDAD AERONAÚTICA</t>
  </si>
  <si>
    <t>COMPAÑÍAS AÉREAS , ESCUELAS DE INSTRUCCIÓN, ORGANIZACIÓN DE MANTENIMIENTO APROBADAS, TRABAJO AÉREO</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</si>
  <si>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</si>
  <si>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</si>
  <si>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</si>
  <si>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</si>
  <si>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</si>
  <si>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</si>
  <si>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</si>
  <si>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</si>
  <si>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 Memo SDSA N° 12/2024</t>
  </si>
  <si>
    <t>Mantener la buena imagen y el prestigio de la Institución.</t>
  </si>
  <si>
    <t xml:space="preserve">*Reporte de recaudación                      * Reporte sobre estado de llamados.     * Reporte de Movimiento de cargas aereas.           *Incorporación de personal y Capacitaciones realizadas.                          * Informe de las gerencias. </t>
  </si>
  <si>
    <t>Servicios a Usuarios dentro del entorno confortable, saludable y seguro.</t>
  </si>
  <si>
    <t>Infraestructura adecuada para prestar Servicios Aeroportuarios</t>
  </si>
  <si>
    <t>Optima prestacion de los servicios Aeroportuarios</t>
  </si>
  <si>
    <t>* Memo ADM AIG N° 33/2023</t>
  </si>
  <si>
    <t xml:space="preserve">Recertificación ISO 9001:2015 sobre los productos vinculados al Servicio de Información Aeronáutica </t>
  </si>
  <si>
    <t xml:space="preserve">* Memo GSGCDA 01/2024                                               * Presentación de Reunión de la Alta Dirección.                              * Informe de Auditoria Externa de la empresa Bureau Veritas.                  </t>
  </si>
  <si>
    <t xml:space="preserve">* Reporte sobre actividades realizadas en el año 2023.                                * Informe y fotos sobre el mantenimiento  e inspección en vuelo realizado a los equipamientos de los  sistemas de ayuda a la navegacion.                * Actualización del Sistema de comunicación ACC/APP-SGAS y TWR-SGAS.                               * Informe de Movimiento de Aeronaves.                    * Informe del cumplimiento del Plan de Capacitación.     </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</si>
  <si>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</si>
  <si>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</si>
  <si>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</si>
  <si>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</si>
  <si>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</si>
  <si>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</si>
  <si>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</si>
  <si>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</si>
  <si>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</si>
  <si>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</si>
  <si>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</si>
  <si>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</si>
  <si>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https://www.dinac.gov.py/v3/index.php/transparencia-y-anticorrupcion-dinac/rendicion-de-cuentas-al-ciudadano/item/2975-resolucion-n-300-2024</t>
  </si>
  <si>
    <t>PROCESO CERTIFICADO DE LA DAC</t>
  </si>
  <si>
    <t>POLITICA Y OBJETIVO DE LA CALIDAD</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</si>
  <si>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</si>
  <si>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</si>
  <si>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</si>
  <si>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</si>
  <si>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</si>
  <si>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</si>
  <si>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</si>
  <si>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</si>
  <si>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</si>
  <si>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</si>
  <si>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</si>
  <si>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</si>
  <si>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</si>
  <si>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</si>
  <si>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</si>
  <si>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</si>
  <si>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</si>
  <si>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6.1.Gestión de denuncias de corrupción</t>
  </si>
  <si>
    <t>7- CONTROL INTERNO Y EXTERNO</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</si>
  <si>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</si>
  <si>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</si>
  <si>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</si>
  <si>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</si>
  <si>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</si>
  <si>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</si>
  <si>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</si>
  <si>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</si>
  <si>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</si>
  <si>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</si>
  <si>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</si>
  <si>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</si>
  <si>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</si>
  <si>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</si>
  <si>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</si>
  <si>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</si>
  <si>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</si>
  <si>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</si>
  <si>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</si>
  <si>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 xml:space="preserve"> TB - CAL - 01                                                                              (12 indicadores)</t>
  </si>
  <si>
    <t>PRESENTACIÓN DE LOS MIEMBROS DEL COMITÉ DE RENDICIÓN DE CUENTAS AL CIUDADANO (CRCC)</t>
  </si>
  <si>
    <t>Operativo</t>
  </si>
  <si>
    <t>UNIDAD DE TRANSPARENCIA Y ANTICORRUPCION</t>
  </si>
  <si>
    <t>PARTICIPACION CIUDADANA</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</si>
  <si>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</si>
  <si>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</si>
  <si>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</si>
  <si>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</si>
  <si>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</si>
  <si>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</si>
  <si>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</si>
  <si>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</si>
  <si>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</si>
  <si>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</si>
  <si>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</si>
  <si>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</si>
  <si>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</si>
  <si>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</si>
  <si>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</si>
  <si>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</si>
  <si>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</si>
  <si>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</si>
  <si>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</si>
  <si>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</si>
  <si>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</si>
  <si>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</si>
  <si>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</si>
  <si>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</si>
  <si>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</si>
  <si>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</si>
  <si>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</si>
  <si>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</si>
  <si>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</si>
  <si>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</si>
  <si>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</si>
  <si>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</si>
  <si>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</si>
  <si>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</si>
  <si>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</si>
  <si>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</si>
  <si>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</si>
  <si>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</si>
  <si>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MATRIZ DE INFORMACIÓN MINIMA PARA INFORME DE RENDICIÓN DE CUENTAS AL CIUDADANO - EJERCICIO 2025</t>
  </si>
  <si>
    <t>Enlace Portal de Transparencia de la CGR</t>
  </si>
  <si>
    <t>Traslado fisico de servidores de la SENAC a la sede de la CGR. Los portales web de la anterior SENAC no estan operativos hasta nuevo aviso</t>
  </si>
  <si>
    <t>Observación: Publicado en la pagina de la DINAC. Las siglas CGR significa Contraloria General de la Republica - Portal de Transparencia Activa de la CGR</t>
  </si>
  <si>
    <t>https://www.dinac.gov.py/v3/index.php/transparencia-y-anticorrupcion-dinac/rendicion-de-cuentas-al-ciudadano/item/3309-resolucion-n-324-2025</t>
  </si>
  <si>
    <t>https://www.dinac.gov.py/v3/index.php/transparencia-y-anticorrupcion-dinac/ley-5282-14-art-8-acceso-a-la-informacion-publica/item/3293-enero-2025-informacion-publica-ley-5282-2014</t>
  </si>
  <si>
    <t>https://www.dinac.gov.py/v3/index.php/transparencia-y-anticorrupcion-dinac/ley-5282-14-art-8-acceso-a-la-informacion-publica/item/3311-febrero-2025-informacion-publica-ley-5282-2014</t>
  </si>
  <si>
    <t>EJECUCIÓN</t>
  </si>
  <si>
    <t xml:space="preserve">CANTERO S.A. </t>
  </si>
  <si>
    <t>CELEXX S.A.</t>
  </si>
  <si>
    <t>https://www.contrataciones.gov.py/licitaciones/adjudicacion/1efa80b2-4968-6020-8b65-5d0f7b30b5d1/resumen-adjudicacion.html</t>
  </si>
  <si>
    <t>MENOR CUANTÍA NACIONAL N° 83/2024 “SERVICIO DE CONSULTORÍA DE ASISTENCIA TÉCNICA Y CAPACITACIÓN PARA EL MANTENIMIENTO Y MEJORA CONTINUA DEL SISTEMA DE CALIDAD ISO 9001:2015 DEL INAC "</t>
  </si>
  <si>
    <t xml:space="preserve">EXEC CONSULTORES </t>
  </si>
  <si>
    <t>BIENES DE CONSUMODE OFICINAS E INSUMOS</t>
  </si>
  <si>
    <t>Abg. Maria Liz Viveros de Bazan</t>
  </si>
  <si>
    <t>Ing. Crista Maria Solis Cuevas</t>
  </si>
  <si>
    <t>Lic. Junnior David Paez Alarcon</t>
  </si>
  <si>
    <t>Jefa de Departamento de Seguridad de Informacion</t>
  </si>
  <si>
    <t>Lic. Alma Maria Luz Recalde de Caballero</t>
  </si>
  <si>
    <t>Lic. Mario David Pereira Gimenez</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</si>
  <si>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</si>
  <si>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3.4- Servicios o Productos Misionales (Depende de la Naturaleza de la Misión Insitucional, puede abarcar un Programa o Proyecto)</t>
  </si>
  <si>
    <t>Gestión Administrativa Institucional</t>
  </si>
  <si>
    <t>https://www.dinac.gov.py/v3/index.php/transparencia-y-anticorrupcion-dinac/rendicion-de-cuentas-al-ciudadano</t>
  </si>
  <si>
    <t>Regulación de la Aviación Civil</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</si>
  <si>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</si>
  <si>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</si>
  <si>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</si>
  <si>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</si>
  <si>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</si>
  <si>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Inspeccion, verificacion de funcionamiento y recuperacion de datos semanal de punto de control hidrologico de Arroyo Mburicao</t>
  </si>
  <si>
    <t>Comisiones de servicio, asesoramiento MADES, relevamiento, mantenimiento de estaciones hidrologicos y visualizacion de datos</t>
  </si>
  <si>
    <r>
      <t xml:space="preserve">Periodo del informe: </t>
    </r>
    <r>
      <rPr>
        <b/>
        <sz val="14"/>
        <color rgb="FF1809D9"/>
        <rFont val="Garamond"/>
        <family val="1"/>
      </rPr>
      <t>INFORME PARCIAL - SEGUNDO TRIMESTRE ABRIL A JUNIO 2025</t>
    </r>
  </si>
  <si>
    <t>Abril</t>
  </si>
  <si>
    <t>Mayo</t>
  </si>
  <si>
    <t>Junio</t>
  </si>
  <si>
    <t>Planes de Mejoramiento elaborados en el Segundo Trimestre</t>
  </si>
  <si>
    <t>7.1 Informes de Auditorias Internas y Auditorías Externas en el Segundo Trimestre</t>
  </si>
  <si>
    <t>Ejecutado Segundo Trimestre</t>
  </si>
  <si>
    <t>Resultados Logrados (al 30/06/2025)</t>
  </si>
  <si>
    <r>
      <t xml:space="preserve">Pendiente de publicacion, plazo de vencimiento </t>
    </r>
    <r>
      <rPr>
        <b/>
        <sz val="11"/>
        <color rgb="FFFF0000"/>
        <rFont val="Calibri"/>
        <family val="2"/>
        <scheme val="minor"/>
      </rPr>
      <t>21/07/2025</t>
    </r>
  </si>
  <si>
    <t>A la espera de nuevos lineamientos de la Contraloria General de la Republica CGR, sobre este componente.</t>
  </si>
  <si>
    <t>Mg. Mercedes Patricia Samaniego Colman</t>
  </si>
  <si>
    <t>ADMINISTRACION DEL AEROPUERTO INTERNACIONAL "GUARANI" - AIG</t>
  </si>
  <si>
    <t>i) Población nacional mejor informada y protegida.</t>
  </si>
  <si>
    <t>h) Personal de la DINAC protegido.</t>
  </si>
  <si>
    <t>g) Pasajeros dentro de entornos confortables, saludables y seguros.</t>
  </si>
  <si>
    <t>f) Usuarios del transporte aéreo protegidos.</t>
  </si>
  <si>
    <t xml:space="preserve">e) Actividades de regulación y supervisión mejoradas. </t>
  </si>
  <si>
    <t xml:space="preserve">d) Servicios de Navegación Aérea vigilados, en cumplimiento a los estándares de la seguridad operacional establecida en la normativa vigente. </t>
  </si>
  <si>
    <t>c) Aseguramiento de la conectividad del país con la aplicación de incentivos a las compañías.</t>
  </si>
  <si>
    <t xml:space="preserve">a) Operaciones aéreas seguras. </t>
  </si>
  <si>
    <t>Memorándum A.F. N° 12/25</t>
  </si>
  <si>
    <t>Memorándum A.F. N° 13/25</t>
  </si>
  <si>
    <t>Memorándum A.F. N° 16/25</t>
  </si>
  <si>
    <t xml:space="preserve">Informe A.F. N° 3/25 </t>
  </si>
  <si>
    <t>Informe de Arqueos de Fondo Fijo correspondientes al mes de Abril 2025</t>
  </si>
  <si>
    <t>Informe de Arqueos de Cajas Perceptoras correspondientes al mes de Abril 2025</t>
  </si>
  <si>
    <t>Informe de Arqueos de Cajas Perceptoras correspondientes al mes de Mayo 2025</t>
  </si>
  <si>
    <t>Informe de Arqueos de Fondo Fijo correspondientes al mes de Mayo 2025</t>
  </si>
  <si>
    <t>Informe de Ejecución Presupuestaria Nivel 200 - Servicios No Personales y Nivel 300 - Bienes de Consumo e Insumos</t>
  </si>
  <si>
    <t>Memorándum A.G. N° 22/25</t>
  </si>
  <si>
    <t>Memorándum A.G. N° 23/25</t>
  </si>
  <si>
    <t>Memorándum A.G. N° 25/25</t>
  </si>
  <si>
    <t>Memorándum A.G. N° 26/25</t>
  </si>
  <si>
    <t>Informe A.G. N° 3</t>
  </si>
  <si>
    <t>Memorándum A.G. N° 32/25</t>
  </si>
  <si>
    <t>Ejecución de Contratos de la Gerencia Administrativa y Dirección de Aeropuertos</t>
  </si>
  <si>
    <t>Informe sobre Combustible - Departamento de Control y Rendición de Combustible – SDAF</t>
  </si>
  <si>
    <t>Informe Ejecutivo N° 02</t>
  </si>
  <si>
    <t>Informe de comisión de Servicios del aeródromo de la ciudades de Caazapá y el Aeropuerto de la Ciudad de Capitán Miranda.</t>
  </si>
  <si>
    <t xml:space="preserve">Evaluación MECIP en sus distintos controles </t>
  </si>
  <si>
    <t>APROBACION DE LOS DISTINTOS TRABAJOS AEREO (LANZAMIENTO DE PARACAIDISTAS, VUELO DE DRON, FESTIVAL AEREO, JUEGO DE LUCES Y HUMO)</t>
  </si>
  <si>
    <r>
      <t>APROBADO</t>
    </r>
    <r>
      <rPr>
        <sz val="11"/>
        <rFont val="Calibri"/>
        <family val="2"/>
        <scheme val="minor"/>
      </rPr>
      <t xml:space="preserve"> CUARENTA Y UNO (041)</t>
    </r>
    <r>
      <rPr>
        <sz val="11"/>
        <color theme="1"/>
        <rFont val="Calibri"/>
        <family val="2"/>
        <scheme val="minor"/>
      </rPr>
      <t xml:space="preserve"> EN EL SEGUNDO TRIMESTRE DEL AÑO 2025</t>
    </r>
  </si>
  <si>
    <t>INFORME DE GESTION, SEGUNDO TRIMESTRE</t>
  </si>
  <si>
    <t>Actualizados:
• DINAC R 2
• DINAC R3
• DINAC R4
• DINAC R5
• DINAC R10 Vol. I, II, III, IV, V, VI
• DINACR12
• DINAC R 15 - Segunda Enmienda de la Sexta Edición.
• MANUAL AIM 10066 - Aprobación de la versión 2.
• Manual de Cálculo de Capacidad de Pista y Sector ATC                                                 • DINAC R11 - Para corrección</t>
  </si>
  <si>
    <t xml:space="preserve">INFORME DE GESTION, PRIMER TRIMESTRE - PUBLICADOS EN PAG WEB </t>
  </si>
  <si>
    <t>LOGRADO 90% DE LA COMUNIDAD AERONAUTICA DICIEMBRE 2024</t>
  </si>
  <si>
    <t xml:space="preserve">COBRO DE TASAS VIGENTES </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</si>
  <si>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</si>
  <si>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</si>
  <si>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</si>
  <si>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AUDITORIA EXTERNA DE RE-CERTIFICACIÓN EN PROCESO</t>
  </si>
  <si>
    <t>CERTIFICADO
VENCIDO</t>
  </si>
  <si>
    <t xml:space="preserve">ASIGNACIÓN DE AERONAVES </t>
  </si>
  <si>
    <t>CUMPLIMIENTO DE NORMATIVAS</t>
  </si>
  <si>
    <t>COMUNIDAD AERONAUTICA NACIONAL E INTERNACIONAL</t>
  </si>
  <si>
    <t>ASIGNACION DE AERONAVES EMITIDAS (01)</t>
  </si>
  <si>
    <t>CODIGO BINARIO ASIGNADO</t>
  </si>
  <si>
    <t>GERENCIA DE INSPECCION DE LOS SERVICIOS DE NAVEGACION AEREA  - GIANS</t>
  </si>
  <si>
    <t xml:space="preserve">VIGILANCIA CONTINUA DE LOS SERVICIOS DE NAVEGACION AEREA </t>
  </si>
  <si>
    <t>Aplicar la Vigilancia de la Seguridad Operacional en los proveedores de servicios de Navegacion Aerea(ANSP)</t>
  </si>
  <si>
    <t>Cumplimiento del Plan Anual de Inspección/Vigilancia ANS.-</t>
  </si>
  <si>
    <t>* Proveedrores de Servicio de Navegación Aérea.-
* Comunidad Aeronáutica.</t>
  </si>
  <si>
    <t xml:space="preserve"> - PLAN ANUAL DE INSPECCION / VIGILANCIA - Aprobado por Resolución DINAC N°216/2025.-</t>
  </si>
  <si>
    <r>
      <t xml:space="preserve"> </t>
    </r>
    <r>
      <rPr>
        <b/>
        <sz val="11"/>
        <color theme="1"/>
        <rFont val="Calibri"/>
        <family val="2"/>
        <scheme val="minor"/>
      </rPr>
      <t xml:space="preserve">ABRIL 
AEROPUERTO INTL. TTE. RAMÓN AMÍN AYUB GONZÁLEZ –DPTO. ITAPÚA </t>
    </r>
    <r>
      <rPr>
        <sz val="11"/>
        <color theme="1"/>
        <rFont val="Calibri"/>
        <family val="2"/>
        <scheme val="minor"/>
      </rPr>
      <t xml:space="preserve">
 -  Resol. DINAC N° 461 / 25
-  Cumplimiento 100%                                                                                     </t>
    </r>
  </si>
  <si>
    <r>
      <t xml:space="preserve">  </t>
    </r>
    <r>
      <rPr>
        <b/>
        <sz val="11"/>
        <color theme="1"/>
        <rFont val="Calibri"/>
        <family val="2"/>
        <scheme val="minor"/>
      </rPr>
      <t>MAYO
AEROPUERTO INTL. PROF. DR. PAC. LUIS MARIA ARGAÑA - DPTO. BOQUERON</t>
    </r>
    <r>
      <rPr>
        <sz val="11"/>
        <color theme="1"/>
        <rFont val="Calibri"/>
        <family val="2"/>
        <scheme val="minor"/>
      </rPr>
      <t xml:space="preserve">
 -  Resol. DINAC N° 582 / 25
-  Cumplimiento 100%
</t>
    </r>
  </si>
  <si>
    <r>
      <rPr>
        <b/>
        <sz val="11"/>
        <color theme="1"/>
        <rFont val="Calibri"/>
        <family val="2"/>
        <scheme val="minor"/>
      </rPr>
      <t xml:space="preserve">JUNIO 
AEROPUERTO INTL. CARLOS MIGUEL JIMENEZ - DPTO. ÑEEMBUCU </t>
    </r>
    <r>
      <rPr>
        <sz val="11"/>
        <color theme="1"/>
        <rFont val="Calibri"/>
        <family val="2"/>
        <scheme val="minor"/>
      </rPr>
      <t xml:space="preserve">
-  Resol. DINAC N° 777 / 2025
-  Cumplimiento 100%</t>
    </r>
  </si>
  <si>
    <t>Cumplimiento del Plan de Inspectoria Anual 100%</t>
  </si>
  <si>
    <t>PROVEEDOR DE SERVICIOS Y COMUNIDAD AERONAUTICA</t>
  </si>
  <si>
    <t>Res. N° 360/2025</t>
  </si>
  <si>
    <t>Res. N° 360/2025 "Por la que se aprueba el Plan Anual de Inspectoria de Aerodromos - Periodo 2025 de la GNAGA/SDNA/DAC-DINAC</t>
  </si>
  <si>
    <t>REGLAMENTOS DE SANCIONES  PARA LOS PROVEEDORES DE SERVICIO</t>
  </si>
  <si>
    <t>NORMAS Y REGLAMENTOS ACTUALIZADOS</t>
  </si>
  <si>
    <t>Incluir y vincular los resultados de los controles de vigilancia establecidos en el programa nacional de control de calidad (PNCC) al reglamento de faltas y sanciones (Res N° 790/2013)</t>
  </si>
  <si>
    <t>OTORGAMIENTO DE CERTIFICADO DE HABILITACION TECNICA (CHT)</t>
  </si>
  <si>
    <t>SEGURIDADA OPERACIONAL</t>
  </si>
  <si>
    <t>CERTIFICADO DE HABILITACIÓN TÉCNICA (CHT), META ANUAL (70)</t>
  </si>
  <si>
    <t>CERTIFICADOS ENTREGADOS (21)</t>
  </si>
  <si>
    <t>Informes de cuantificacion de metas y evaluacion presupuestaria.</t>
  </si>
  <si>
    <t>HABILITACION DE AERÓDROMO Y HELIPUERTOS DE USO PRIVADO</t>
  </si>
  <si>
    <t>Constancia de certificacion de seguridad operacional a los aerodromos y helipuertos de uso privado, meta anual setenta y seis (76)</t>
  </si>
  <si>
    <t>CERTIFICADOS ENTREGADOS  TREINTA Y CINCO(35)</t>
  </si>
  <si>
    <t>GERENCIA DE SISTEMA DE GESTIÓN DE CALIDAD - DAC</t>
  </si>
  <si>
    <t>PROCESOS CERTIFICADOS POR LAS NORMAS ISO 9001:2015</t>
  </si>
  <si>
    <t>MANTENER LOS PROCESOS CERTIFICADOS EN CADA ÁREA QUE CUENTA CON LA CERTIFICACIÓN - SAVSEC</t>
  </si>
  <si>
    <t>MANTENER CERTIFICACIÓN VIGENTE</t>
  </si>
  <si>
    <t xml:space="preserve">DAC, ÁREAS CON CERTIFICACIÓN Y COMUNIDAD AERONÁUTICA Y PARTES INTERESADAS </t>
  </si>
  <si>
    <t xml:space="preserve">AUDITORIAS INTERNAS Y EXTERNAS SATISFACTORIAS </t>
  </si>
  <si>
    <t>CERTIFICADO DE CALIDAD VIGENTE</t>
  </si>
  <si>
    <t>MANTENER LOS PROCESOS CERTIFICADOS EN CADA ÁREA QUE CUENTA CON LA CERTIFICACIÓN - GNAGA</t>
  </si>
  <si>
    <t>MANTENER LOS PROCESOS CERTIFICADOS EN CADA ÁREA QUE CUENTA CON LA CERTIFICACIÓN - GNNA</t>
  </si>
  <si>
    <t>CERTIFICADO DE CALIDAD EN PROCESO</t>
  </si>
  <si>
    <t>Avances de Negociaciones Bilaterales con Nueva Zelanda y República Dominicana</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</si>
  <si>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</si>
  <si>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COMPAÑÍAS AÉREAS , PASAJEROS, AUTORIDADES AERONAÚTICAS.</t>
  </si>
  <si>
    <t>Incremento de frecuencias regulares de compañías aéreas.
Exoneración de tasas aeroportuarias a compañías aéreas.
Reconocimiento del Certficado de Operador Aéreo  a LAN CARGO</t>
  </si>
  <si>
    <t xml:space="preserve">DICTAMEN ,NOTAS P/DINAC Y PROYECTOS DE RESOLUCIONES. </t>
  </si>
  <si>
    <t>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t>
  </si>
  <si>
    <t xml:space="preserve">Dictámenes, Providencias y Memorandum Economico-Financiero.                                                Formularios de Identificación y Registro Tarifario, correos electrónicos.                                         Datos Estadísticos mensuales y otros reportes requeridos. </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</si>
  <si>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</si>
  <si>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Auditoría, Dictamenes y Memorandum Economico-Financiero</t>
  </si>
  <si>
    <t>PROMOVER UN MARCO REGULATORIO QUE FACILETE LA APERTURA DEL MERCADO AERONAUTICA Y APOYE EL CRECIMIENTO DEL TRANSPORTE AÉREO COMERCIAL, Y MEJORAR LA CONECTIVIDAD AÉREA.</t>
  </si>
  <si>
    <t>MANTENER, ASEGURAR Y AMPLIAR LOS SERVICIOS AEROCOMERCIALES SEAN ACCESIBLES, EFICIENTES, COMPETITIVOS Y ECONOMICAMENTE VIABLES</t>
  </si>
  <si>
    <t>INSPECCIÓN DE CENTROS DE INSTRUCCIÓN</t>
  </si>
  <si>
    <t>VERIFICACIÓN DE COMPETE+A140:G158NCIA PILOTOS</t>
  </si>
  <si>
    <t>SEGÚN NECESIDAD</t>
  </si>
  <si>
    <t>EMITIDOS INFORMES DE COMPETENCIA PILOTOS</t>
  </si>
  <si>
    <t>VERIFICACIÓN LOGRADA</t>
  </si>
  <si>
    <t>INSPECCIONES DE RAMPA</t>
  </si>
  <si>
    <t>REALIZAR INSPECCIONES EN RAMPA</t>
  </si>
  <si>
    <t>EXPLOTADORES AÉREOS EXTRANJEROS</t>
  </si>
  <si>
    <t>REALIZADAS LAS INSPECCIONES PROGRAMADAS (18)</t>
  </si>
  <si>
    <t>INFORME DE INSPECCIÓN</t>
  </si>
  <si>
    <t>REVISIÓN Y APROBACIÓN DE MANUALES</t>
  </si>
  <si>
    <t>REVISAR MODIFICACIONES A MANUALES DE LOS EXPLOTADORES</t>
  </si>
  <si>
    <t>EXPLOTADORES AÉREOS NACIONALES</t>
  </si>
  <si>
    <t>MANUALES REVISADOS Y APROBADOS (06)</t>
  </si>
  <si>
    <t>INFORME DE REVISIÓN</t>
  </si>
  <si>
    <t>VERIFICACIÓN DE COMPETENCIA TCP</t>
  </si>
  <si>
    <t>SEGÚN SOLICITUD</t>
  </si>
  <si>
    <t xml:space="preserve">COMUNIDAD AERONAUTICA </t>
  </si>
  <si>
    <t>VERIFICACIONES TCP (08)</t>
  </si>
  <si>
    <t>INFORME DE VERIFICACIÓN</t>
  </si>
  <si>
    <t>SOLICITUD DE VUELOS NO REGULARES</t>
  </si>
  <si>
    <t xml:space="preserve">OPERADORES AÉREOS                                                                                                                                                                                                                                 </t>
  </si>
  <si>
    <t>AUTORIZACIONES EMITIDAS (13)</t>
  </si>
  <si>
    <t>AUTORIZACIONES EMITIDAS</t>
  </si>
  <si>
    <t>INCLUSIÓN DE AERONAVES EMPRESAS EXTRANJERAS</t>
  </si>
  <si>
    <t>INCLUIR AERONAVES A FLOTA DE OPERADORES AÉREOS</t>
  </si>
  <si>
    <t>OPERADORES AÉREOS NACIONALES                                                                                                                                                                                                                                                                                                                                                                                   SOLICITUD DE VUELOS NO REGULARES (06)</t>
  </si>
  <si>
    <t>EMITIDAS OPSPECS</t>
  </si>
  <si>
    <t>OPSPECS EMITIDAS</t>
  </si>
  <si>
    <t>REUNION PARA CERTIFICACIÓN</t>
  </si>
  <si>
    <t>FORTALECER EL MERCADO AÉREO</t>
  </si>
  <si>
    <t>EXPLOTADORES AÉREOS NACIONALES E INTERNACIONALES</t>
  </si>
  <si>
    <t>REUNIONES REALIZADAS (01)</t>
  </si>
  <si>
    <t>INFORME DE REUNIOES</t>
  </si>
  <si>
    <t>INFORME VARIOS</t>
  </si>
  <si>
    <t>GESTION ADMINISTRATIVA</t>
  </si>
  <si>
    <t>INFORMES TECNICOS VARIOS</t>
  </si>
  <si>
    <t>USUARIOS DE SERVICIOS AERONAUTICOS Y OTROS</t>
  </si>
  <si>
    <t xml:space="preserve">*INFORMES PARA ASESORIA JURIDICA (3)* INFORMES VARIOS (14) </t>
  </si>
  <si>
    <t>INFORMES ESCRITOS.</t>
  </si>
  <si>
    <t>APROBACIÓN OPERACIONAL RNAV/PBN</t>
  </si>
  <si>
    <t>EMITIR APROBACIÓN OPERACIONAL RNAV/PBN</t>
  </si>
  <si>
    <t>A REQUERIMIENTO</t>
  </si>
  <si>
    <t>AVIACIÓN GENERAL</t>
  </si>
  <si>
    <t>APROBACIÓN EMITIDAS (08)</t>
  </si>
  <si>
    <t>APROBACIÓN EMITIDA</t>
  </si>
  <si>
    <t>GERENCIA DE AERONAVEGABILIDAD- AIR</t>
  </si>
  <si>
    <t>CERTIFICADO DE PERMISO DE PERMANENCIA DE AERONAVES</t>
  </si>
  <si>
    <t>EMITR PERMISO DE PERMANECIA</t>
  </si>
  <si>
    <t xml:space="preserve">SEGUNDO TRIMESTRE NINGUNO </t>
  </si>
  <si>
    <t>INFORME SEGUNDO TRIMESTRE</t>
  </si>
  <si>
    <t>19 (DIEZ Y NUEVE) CERTIFICADOS SOLICITADOS.</t>
  </si>
  <si>
    <t>19 (DIEZ Y NUEVE) CERTIFICADOS EMITIDOS</t>
  </si>
  <si>
    <t>NOTA GAIR</t>
  </si>
  <si>
    <t xml:space="preserve">MEMOS DPTO. N° 50/2025 </t>
  </si>
  <si>
    <t>CURSO VIRTUAL DE INSPECTOR DE LICENCIAS GSI PEL</t>
  </si>
  <si>
    <t xml:space="preserve">FORMACIÓN </t>
  </si>
  <si>
    <t>FUNCIONARIOS, COMUNIDAD AERONÁUTICA.</t>
  </si>
  <si>
    <t>MEMO GPEL N° 62/2025</t>
  </si>
  <si>
    <t>SE OTORGARON 152 (CIENTO CINCUENTA Y DOS)</t>
  </si>
  <si>
    <t>EXPTE DINAC N° 239573</t>
  </si>
  <si>
    <t xml:space="preserve">CONTROL Y VIGILANCIA DE LA EXPEDICIÓN DE LOS CERTIFICADOS MÉDICOS AERONÁUTICOS (CMA) </t>
  </si>
  <si>
    <t>NINGUNO</t>
  </si>
  <si>
    <t xml:space="preserve"> INSPECCIONES A MÉDICOS EXAMINADORES AERONÁUTICOS –AME.</t>
  </si>
  <si>
    <t>SEGUNDO TRIMESTRE DOS (02)</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</si>
  <si>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</si>
  <si>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</si>
  <si>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</si>
  <si>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APROBACION DE PROGRAMAS DE SEGURIDAD</t>
  </si>
  <si>
    <t xml:space="preserve">CAP AVSEC 73/001, CAP AVSEC N° 048/002, CAP AVSEC N°047/002, CAP AVSEC N° 001/074, CAP AVSEC N° 075/003, CAP AVSEC 076/001    </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</si>
  <si>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</si>
  <si>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</si>
  <si>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 INFORME DE PRUEBAS, INVESTIGACIÓN DE SEGURIDAD AVSEC</t>
  </si>
  <si>
    <t>DIRECCION DE AERONAUTICA</t>
  </si>
  <si>
    <t>SAVSEC</t>
  </si>
  <si>
    <t>* Retrasos en el proceso de aprobación de programas/ Procedimientos de Seguridad.</t>
  </si>
  <si>
    <t xml:space="preserve">Que las entidades no den retorno oportuno a los pedidos de modificación, aclaraciones, etc. 
</t>
  </si>
  <si>
    <t xml:space="preserve">Realizar un diagnóstico para identificación de entidades que no cuentan con programas aprobados (no presentaron o presentaron y se encuentran sin aprobación).  
</t>
  </si>
  <si>
    <t xml:space="preserve">MR - DPAVSEC </t>
  </si>
  <si>
    <t>* Actos que puedan comprometer la seguridad de la aviación civil</t>
  </si>
  <si>
    <t>No contar con respuesta de medidas correctivas en tiempo y forma.</t>
  </si>
  <si>
    <r>
      <t>Prever</t>
    </r>
    <r>
      <rPr>
        <sz val="11"/>
        <color rgb="FF000000"/>
        <rFont val="Calibri"/>
        <family val="2"/>
        <scheme val="minor"/>
      </rPr>
      <t xml:space="preserve"> un periodo de tiempo en la auditoria para       dar la asistencia correspondiente para el llenado        de las medidas correctivas.</t>
    </r>
  </si>
  <si>
    <t xml:space="preserve">CÓDIGO: MR - DAIPAVSEC </t>
  </si>
  <si>
    <t xml:space="preserve">DIRECCION DE METEOROLOGIA E HIDROLOGIA </t>
  </si>
  <si>
    <t>https://informacionpublica.paraguay.gov.py/#!/</t>
  </si>
  <si>
    <t xml:space="preserve">Mayo </t>
  </si>
  <si>
    <t>SEGUNDO TRIMESTRE TRESCIENTOS DIEZ Y SEIS (316)</t>
  </si>
  <si>
    <t>Lineas Telefónicas                       021- 688-2000                                021-688-2211</t>
  </si>
  <si>
    <t>Linea Telefónica                    061-597-3000</t>
  </si>
  <si>
    <t>Memorándum A.F. N° 17/25</t>
  </si>
  <si>
    <t>MENOR CUANTÍA NACIONAL N° 110/2024 “CONTRATACIÓN DE SEGURO CONTRA TODO RIESGO DEL MDN Y AIG, DE VALORES CONTRA ROBO DEL AIG Y DPTO. TESORERÍA"</t>
  </si>
  <si>
    <t>RIO SEGUROS S.A. COMPAÑÍA DE SEGUROS</t>
  </si>
  <si>
    <t>https://www.contrataciones.gov.py/licitaciones/adjudicacion/1efa7359-52e3-6c00-bbbd-4b8508e2abc2/resumen-adjudicacion.html</t>
  </si>
  <si>
    <t>LICITACIÓN PUBLICA NACIONAL N° 03/2025 “CONTRATACIÓN DE SERVICIO DE ENLACE ALTERNATIVO DE INTERNET "</t>
  </si>
  <si>
    <t>NÚCLEO S.A.</t>
  </si>
  <si>
    <t>https://www.contrataciones.gov.py/licitaciones/adjudicacion/1f013a70-0818-6808-bbea-c915e3a972f9/resumen-adjudicacion.html</t>
  </si>
  <si>
    <t>LICITACIÓN PUBLICA NACIONAL N° 16/2024 “REMODELACIÓN Y CONSTRUCCIONES VARIAS DEL AISP”.</t>
  </si>
  <si>
    <t>DIEGO SZKLARKIERVICZ KALLER</t>
  </si>
  <si>
    <t>CONTRATACION POR EXCEPCION N° 02/2025 “MANTENIMIENTO DE ESCALERA MECANICA OTIS DEL AISP"</t>
  </si>
  <si>
    <t>CIA. COMERCIAL GENERAL INDUSTRIAL SOCIEDAD DE RESPONSABILIDAD LIMITADA</t>
  </si>
  <si>
    <t>https://www.contrataciones.gov.py/licitaciones/adjudicacion/1f0155be-d772-661c-92af-0172b40184f1/resumen-adjudicacion.html</t>
  </si>
  <si>
    <t>GARDEN AUTOMOTORES S.A.</t>
  </si>
  <si>
    <t>FINIQUITADO</t>
  </si>
  <si>
    <t>https://www.contrataciones.gov.py/licitaciones/adjudicacion/1f02116e-5743-6b64-a300-19a02d56f67c/resumen-adjudicacion.html</t>
  </si>
  <si>
    <t>MENOR CUANTÍA NACIONAL N° 71/2024 “CONTRATACION DE SERVICIO AUDIOVISUAL PARA EVENTOS CEREMONIALES DE LA PRESIDENCIA "</t>
  </si>
  <si>
    <t>BASILIO MIGUEL BRITEZ LEGUIZAMON</t>
  </si>
  <si>
    <t>https://www.contrataciones.gov.py/licitaciones/adjudicacion/1efa5c5d-58a1-6d08-9230-cf62f092fab0/resumen-adjudicacion.html</t>
  </si>
  <si>
    <t>MENOR CUANTÍA NACIONAL N° 44/2024 “MANTENIMIENTO Y REPARACIÓN DE PARARRAYOS PDCE DEL AIG"</t>
  </si>
  <si>
    <t>VOLTMACHT INGENIERÍA S.A.</t>
  </si>
  <si>
    <t>https://www.contrataciones.gov.py/licitaciones/adjudicacion/1efa7417-750a-6eaa-9af1-23a19d20f9a6/resumen-adjudicacion.html</t>
  </si>
  <si>
    <t xml:space="preserve">LICITACIÓN PUBLICA NACIONAL N° 04/2025 "MANTENIMIENTO PREVENTIVO Y CORRECTIVO DE MAQUINARIAS Y EQUIPOS DE TRANSPORTE PESADOS AISP Y AIG – AD REFERENDUM" </t>
  </si>
  <si>
    <t>GILCO PAR S.R.L.</t>
  </si>
  <si>
    <t>https://www.contrataciones.gov.py/licitaciones/adjudicacion/1f021cba-148e-69a2-8eeb-5b20ef041987/resumen-adjudicacion.html</t>
  </si>
  <si>
    <t>LICITACION PUBLICA NACIONAL N° 04/2025 "MANTENIMIENTO PREVENTIVO Y CORRECTIVO DE MAQUINARIAS Y EQUIPOS DE TRANSPORTE PESADOS AISP Y AIG – AD REFERENDUM"</t>
  </si>
  <si>
    <t>LICITACION PUBLICA NACIONAL N° 04/2025 " MANTENIMIENTO PREVENTIVO Y CORRECTIVO DE MAQUINARIAS Y EQUIPOS DE TRANSPORTE PESADOS AISP Y AIG – AD REFERENDUM"</t>
  </si>
  <si>
    <t xml:space="preserve">LICITACIÓN PUBLICA NACIONAL N° 33/2024 “RENOVACION DE INFRAESTRUCTURA TECNOLOGICA PARA DEPENDENCIAS DE LA DINAC”. </t>
  </si>
  <si>
    <t xml:space="preserve">EMPRENDIMIENTOS DEL SUR S.A. </t>
  </si>
  <si>
    <t>https://www.contrataciones.gov.py/licitaciones/adjudicacion/1efa8479-6d35-6b18-ad5d-eb791189f53e/resumen-adjudicacion.html</t>
  </si>
  <si>
    <t>INFORMATION TECHNOLOGY CONSULTING SUPPORT  S.A.</t>
  </si>
  <si>
    <t>TIAXIOM S.A.</t>
  </si>
  <si>
    <t xml:space="preserve">CONTRATACIÓN DE SERVICIO DE LIMPIEZA DE ÁREAS VERDES EN LA ESTACION RADAR MRA – AD REFERÉNDUM </t>
  </si>
  <si>
    <t>GRUPO SAN ALFREDO S.R.L.</t>
  </si>
  <si>
    <t>https://www.contrataciones.gov.py/licitaciones/adjudicacion/1f03bcee-833a-6218-b327-2719d958771f/resumen-adjudicacion.html</t>
  </si>
  <si>
    <t xml:space="preserve">LICITACIÓN PUBLICA NACIONAL N° 04/2025 “MANTENIMIENTO PREVENTIVO Y CORRECTIVO DE MAQUINARIAS Y EQUIPOS DE TRANSPORTE PESADOS AISP Y AIG – AD REFERENDUM”. </t>
  </si>
  <si>
    <t>TRAKS CAR DE JORGE CLAUDIO MAURE NAVARRO</t>
  </si>
  <si>
    <t>MENOR CUANTÍA NACIONAL Nº 01/2025 “ADQUISICIÓN DE BATERIAS PARA LOS EQUIPOS DE ALIMENTACION ELECTRICA DE EMERGENCIA DEL AIG AD REFERENDUM”</t>
  </si>
  <si>
    <t>PROMEC S.R.L.</t>
  </si>
  <si>
    <t>https://www.contrataciones.gov.py/licitaciones/adjudicacion/1f03b045-5422-6274-9297-27130485c2c5/resumen-adjudicacion.html</t>
  </si>
  <si>
    <t xml:space="preserve">LICITACIÓN PUBLICA NACIONAL N° 09/2025 " AMPLIACION Y ADECUACION DEL AREA DE MOVIMIENTO DEL AEROPUERTO DE ENCARNACION - AD REFERENDUM”. </t>
  </si>
  <si>
    <t xml:space="preserve">EDIFICA CONSTRUCTORA S.A. </t>
  </si>
  <si>
    <t>https://www.contrataciones.gov.py/licitaciones/adjudicacion/1f03bdab-d466-6c0a-a0c2-4b3f8a68d6f4/resumen-adjudicacion.html</t>
  </si>
  <si>
    <t>MENOR CUANTIA NACIONAL N° 05/2025 “CONTRATACION DE SERVICIO DE LIMPIEZA DE OFICINAS PARA LA ESTACION RADAR MRA Y SUS DEPENDENCIAS – AD REFERENDUM”.</t>
  </si>
  <si>
    <t>PURO LIMPIO S.A.</t>
  </si>
  <si>
    <t>https://www.contrataciones.gov.py/licitaciones/adjudicacion/1f03c9b8-56e9-6dea-9639-35bd45daabee/resumen-adjudicacion.html</t>
  </si>
  <si>
    <t xml:space="preserve">LICITACION PUBLICA NACIONAL N° 71/2024 "ADQUISICION DE SILLAS TANDEM Y EQUIPAMIENTOS DE OFICINA”. </t>
  </si>
  <si>
    <t>TECNOFOR S.A.</t>
  </si>
  <si>
    <t>https://www.contrataciones.gov.py/licitaciones/adjudicacion/1f0371d8-59a5-6e90-9233-3734e97fd458/resumen-adjudicacion.html</t>
  </si>
  <si>
    <t>CONTRATACIÓN POR EXCEPCIÓN (CE) N° 03/2025 “CONTRATACIÓN DE RECOLECCIÓN DE BASURAS PARA EL AISP”.</t>
  </si>
  <si>
    <t>LA DISCIPLINA S.A</t>
  </si>
  <si>
    <t>https://www.contrataciones.gov.py/licitaciones/adjudicacion/1f03b035-70a8-6002-9df3-4f34bf30ff23/resumen-adjudicacion.html</t>
  </si>
  <si>
    <t>MENOR CUANTIA NACIONAL N° 14/2025 “CONTRATACIÓN DE SEGUROS VARIOS PARA EL INAC”</t>
  </si>
  <si>
    <t>ASEGURADORA DEL ESTE S.A.</t>
  </si>
  <si>
    <t>https://www.contrataciones.gov.py/licitaciones/adjudicacion/1f0534d1-bb47-60be-9f14-455b13edc0de/resumen-adjudicacion.html</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</si>
  <si>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</si>
  <si>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2.162 funcionarios</t>
  </si>
  <si>
    <t>1.203 Certificados</t>
  </si>
  <si>
    <t>1.203 usuarios</t>
  </si>
  <si>
    <t>1.201.115 Servicios</t>
  </si>
  <si>
    <t>1.201.115 usuarios</t>
  </si>
  <si>
    <t>1.735.800 Informes</t>
  </si>
  <si>
    <t>7 millones de habitantes</t>
  </si>
  <si>
    <t>100 Cursos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</si>
  <si>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</si>
  <si>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10 Cuotas</t>
  </si>
  <si>
    <t>Buzón de Queja de las áreas internas de la DINAC.</t>
  </si>
  <si>
    <t>Resolución DINAC N° 667/2023</t>
  </si>
  <si>
    <t>Utilización del idioma Guaraní, en cumplimiento a la Ley de Lenguas N° 4251/2010.</t>
  </si>
  <si>
    <t>Se sugiere la implementación y utilización del idioma guarani en el correo electrónico institucional asi como en la pagina web y documentos institucionales.</t>
  </si>
  <si>
    <t>Memorandum CyS N° 08/2025. Expediente DINAC N° 236450/2025</t>
  </si>
  <si>
    <t>MENOR CUANTÍA NACIONAL N° 04/25 “ADQUISICIÓN DE VEHICULO UTILITARIO PARA LA GERENCIA DE TRANSPORTE Y TALLERES”.</t>
  </si>
  <si>
    <t>OTRAS TRANSFERENCIAS CORRIENTES AL SECTOR PÚBLICO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</si>
</sst>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7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u/>
      <sz val="12"/>
      <color theme="10"/>
      <name val="Times New Roman"/>
      <family val="1"/>
    </font>
    <font>
      <sz val="11"/>
      <color theme="1"/>
      <name val="Calibri"/>
      <family val="2"/>
      <scheme val="minor"/>
    </font>
    <font>
      <sz val="12"/>
      <color theme="1"/>
      <name val="Calibri"/>
      <family val="2"/>
      <scheme val="minor"/>
    </font>
    <font>
      <b/>
      <sz val="12"/>
      <color theme="1"/>
      <name val="Calibri"/>
      <family val="2"/>
    </font>
    <font>
      <sz val="11"/>
      <color rgb="FF000000"/>
      <name val="Calibri"/>
      <family val="2"/>
    </font>
    <font>
      <u/>
      <sz val="11"/>
      <color rgb="FF0563C1"/>
      <name val="Calibri"/>
      <family val="2"/>
    </font>
    <font>
      <sz val="11"/>
      <name val="Calibri"/>
      <family val="2"/>
    </font>
    <font>
      <sz val="11"/>
      <color rgb="FF000000"/>
      <name val="Calibri"/>
      <family val="2"/>
      <scheme val="minor"/>
    </font>
    <font>
      <b/>
      <sz val="14"/>
      <name val="Garamond"/>
      <family val="1"/>
    </font>
    <font>
      <b/>
      <sz val="11"/>
      <name val="Garamond"/>
      <family val="1"/>
    </font>
    <font>
      <b/>
      <sz val="11"/>
      <color rgb="FF000000"/>
      <name val="Garamond"/>
      <family val="1"/>
    </font>
    <font>
      <u/>
      <sz val="11"/>
      <color rgb="FF0563C1"/>
      <name val="Calibri"/>
      <family val="2"/>
      <scheme val="minor"/>
    </font>
    <font>
      <b/>
      <sz val="12"/>
      <name val="Garamond"/>
      <family val="1"/>
    </font>
    <font>
      <b/>
      <sz val="18"/>
      <color theme="4" tint="-0.499984740745262"/>
      <name val="Calibri"/>
      <family val="2"/>
      <scheme val="minor"/>
    </font>
    <font>
      <b/>
      <sz val="11"/>
      <color rgb="FFFF0000"/>
      <name val="Calibri"/>
      <family val="2"/>
      <scheme val="minor"/>
    </font>
    <font>
      <sz val="12"/>
      <name val="Calibri"/>
      <family val="2"/>
      <scheme val="minor"/>
    </font>
    <font>
      <b/>
      <sz val="11"/>
      <color rgb="FF000000"/>
      <name val="Calibri"/>
      <family val="2"/>
      <scheme val="minor"/>
    </font>
    <font>
      <sz val="9"/>
      <name val="Calibri"/>
      <family val="2"/>
      <scheme val="minor"/>
    </font>
    <font>
      <u/>
      <sz val="11"/>
      <color theme="1"/>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rgb="FFFFF2CC"/>
        <bgColor rgb="FFFFF2CC"/>
      </patternFill>
    </fill>
    <fill>
      <patternFill patternType="solid">
        <fgColor rgb="FFFEF2CB"/>
        <bgColor rgb="FFFEF2CB"/>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right style="thin">
        <color auto="1"/>
      </right>
      <top style="medium">
        <color indexed="64"/>
      </top>
      <bottom/>
      <diagonal/>
    </border>
    <border>
      <left style="thin">
        <color rgb="FF000000"/>
      </left>
      <right style="thin">
        <color rgb="FF000000"/>
      </right>
      <top style="thin">
        <color auto="1"/>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rgb="FF000000"/>
      </top>
      <bottom style="thin">
        <color indexed="64"/>
      </bottom>
      <diagonal/>
    </border>
    <border>
      <left style="thin">
        <color auto="1"/>
      </left>
      <right style="thin">
        <color indexed="64"/>
      </right>
      <top style="thin">
        <color rgb="FF000000"/>
      </top>
      <bottom style="thin">
        <color indexed="64"/>
      </bottom>
      <diagonal/>
    </border>
    <border>
      <left style="thin">
        <color rgb="FF000000"/>
      </left>
      <right/>
      <top/>
      <bottom style="thin">
        <color rgb="FF000000"/>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rgb="FF000000"/>
      </right>
      <top/>
      <bottom style="thin">
        <color auto="1"/>
      </bottom>
      <diagonal/>
    </border>
    <border>
      <left style="thin">
        <color rgb="FF000000"/>
      </left>
      <right style="thin">
        <color auto="1"/>
      </right>
      <top/>
      <bottom style="thin">
        <color auto="1"/>
      </bottom>
      <diagonal/>
    </border>
    <border>
      <left style="thin">
        <color auto="1"/>
      </left>
      <right style="medium">
        <color indexed="64"/>
      </right>
      <top/>
      <bottom style="thin">
        <color auto="1"/>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2">
    <xf numFmtId="0" fontId="0" fillId="0" borderId="0">
      <alignment vertical="center"/>
    </xf>
    <xf numFmtId="9" fontId="38" fillId="0" borderId="0" applyFont="0" applyFill="0" applyBorder="0" applyAlignment="0" applyProtection="0"/>
    <xf numFmtId="0" fontId="36" fillId="0" borderId="0">
      <alignment vertical="center"/>
    </xf>
    <xf numFmtId="0" fontId="52" fillId="0" borderId="0" applyNumberFormat="0" applyFill="0" applyBorder="0" applyAlignment="0" applyProtection="0">
      <alignment vertical="center"/>
    </xf>
    <xf numFmtId="41" fontId="35" fillId="0" borderId="0" applyFont="0" applyFill="0" applyBorder="0" applyAlignment="0" applyProtection="0"/>
    <xf numFmtId="41" fontId="56" fillId="0" borderId="0" applyFont="0" applyFill="0" applyBorder="0" applyAlignment="0" applyProtection="0"/>
    <xf numFmtId="9" fontId="25" fillId="0" borderId="0" applyFont="0" applyFill="0" applyBorder="0" applyAlignment="0" applyProtection="0"/>
    <xf numFmtId="0" fontId="25" fillId="0" borderId="0">
      <alignment vertical="center"/>
    </xf>
    <xf numFmtId="41" fontId="25" fillId="0" borderId="0" applyFont="0" applyFill="0" applyBorder="0" applyAlignment="0" applyProtection="0"/>
    <xf numFmtId="9" fontId="9" fillId="0" borderId="0" applyFont="0" applyFill="0" applyBorder="0" applyAlignment="0" applyProtection="0"/>
    <xf numFmtId="0" fontId="52" fillId="0" borderId="0" applyNumberFormat="0" applyFill="0" applyBorder="0" applyAlignment="0" applyProtection="0">
      <alignment vertical="center"/>
    </xf>
    <xf numFmtId="0" fontId="9" fillId="0" borderId="0">
      <alignment vertical="center"/>
    </xf>
  </cellStyleXfs>
  <cellXfs count="570">
    <xf numFmtId="0" fontId="0" fillId="0" borderId="0" xfId="0">
      <alignment vertical="center"/>
    </xf>
    <xf numFmtId="0" fontId="40" fillId="0" borderId="0" xfId="0" applyFont="1">
      <alignment vertical="center"/>
    </xf>
    <xf numFmtId="0" fontId="45" fillId="0" borderId="0" xfId="0" applyFont="1">
      <alignment vertical="center"/>
    </xf>
    <xf numFmtId="0" fontId="40" fillId="3" borderId="0" xfId="0" applyFont="1" applyFill="1">
      <alignment vertical="center"/>
    </xf>
    <xf numFmtId="0" fontId="44" fillId="2" borderId="1" xfId="0" applyFont="1" applyFill="1" applyBorder="1" applyAlignment="1" applyProtection="1">
      <alignment horizontal="center" vertical="center" wrapText="1"/>
      <protection locked="0"/>
    </xf>
    <xf numFmtId="0" fontId="40" fillId="0" borderId="0" xfId="0" applyFont="1" applyProtection="1">
      <alignment vertical="center"/>
      <protection locked="0"/>
    </xf>
    <xf numFmtId="0" fontId="36" fillId="8" borderId="1" xfId="0" applyFont="1" applyFill="1" applyBorder="1" applyAlignment="1">
      <alignment horizontal="center" vertical="top" wrapText="1"/>
    </xf>
    <xf numFmtId="0" fontId="53" fillId="8" borderId="1" xfId="0" applyFont="1" applyFill="1" applyBorder="1" applyAlignment="1">
      <alignment horizontal="center" vertical="center"/>
    </xf>
    <xf numFmtId="3" fontId="54" fillId="8" borderId="1" xfId="0" applyNumberFormat="1" applyFont="1" applyFill="1" applyBorder="1">
      <alignment vertical="center"/>
    </xf>
    <xf numFmtId="3" fontId="53" fillId="8" borderId="1" xfId="0" applyNumberFormat="1" applyFont="1" applyFill="1" applyBorder="1">
      <alignment vertical="center"/>
    </xf>
    <xf numFmtId="0" fontId="44" fillId="6" borderId="1" xfId="0" applyFont="1" applyFill="1" applyBorder="1" applyAlignment="1">
      <alignment horizontal="center" vertical="center"/>
    </xf>
    <xf numFmtId="0" fontId="45" fillId="2" borderId="1" xfId="0" applyFont="1" applyFill="1" applyBorder="1" applyAlignment="1">
      <alignment horizontal="center" vertical="center"/>
    </xf>
    <xf numFmtId="0" fontId="40" fillId="0" borderId="0" xfId="0" applyFont="1" applyAlignment="1">
      <alignment horizontal="center" vertical="center"/>
    </xf>
    <xf numFmtId="0" fontId="43" fillId="8" borderId="1" xfId="0" applyFont="1" applyFill="1" applyBorder="1" applyAlignment="1">
      <alignment horizontal="center" vertical="center"/>
    </xf>
    <xf numFmtId="0" fontId="44" fillId="4" borderId="1" xfId="0" applyFont="1" applyFill="1" applyBorder="1" applyAlignment="1">
      <alignment horizontal="center" vertical="top" wrapText="1"/>
    </xf>
    <xf numFmtId="0" fontId="48" fillId="2" borderId="1" xfId="0" applyFont="1" applyFill="1" applyBorder="1" applyAlignment="1">
      <alignment horizontal="center" vertical="center"/>
    </xf>
    <xf numFmtId="0" fontId="48" fillId="2" borderId="1" xfId="0" applyFont="1" applyFill="1" applyBorder="1" applyAlignment="1">
      <alignment horizontal="center" vertical="center" wrapText="1"/>
    </xf>
    <xf numFmtId="0" fontId="36" fillId="8" borderId="3" xfId="0" applyFont="1" applyFill="1" applyBorder="1" applyAlignment="1">
      <alignment horizontal="right" vertical="center" wrapText="1"/>
    </xf>
    <xf numFmtId="0" fontId="44" fillId="2" borderId="1" xfId="0" applyFont="1" applyFill="1" applyBorder="1" applyAlignment="1">
      <alignment horizontal="right" vertical="center" wrapText="1"/>
    </xf>
    <xf numFmtId="0" fontId="40" fillId="0" borderId="0" xfId="0" applyFont="1" applyAlignment="1">
      <alignment horizontal="right" vertical="center"/>
    </xf>
    <xf numFmtId="0" fontId="31" fillId="8" borderId="2" xfId="0" applyFont="1" applyFill="1" applyBorder="1" applyAlignment="1">
      <alignment horizontal="left" vertical="center" wrapText="1"/>
    </xf>
    <xf numFmtId="0" fontId="40" fillId="0" borderId="0" xfId="0" applyFont="1">
      <alignment vertical="center"/>
    </xf>
    <xf numFmtId="0" fontId="40" fillId="0" borderId="0" xfId="0" applyFont="1" applyProtection="1">
      <alignment vertical="center"/>
      <protection locked="0"/>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2" fillId="8" borderId="0" xfId="3" applyFont="1" applyFill="1" applyBorder="1" applyAlignment="1">
      <alignment horizontal="center" vertical="center" wrapText="1"/>
    </xf>
    <xf numFmtId="0" fontId="44" fillId="8" borderId="2" xfId="0" applyFont="1" applyFill="1" applyBorder="1" applyAlignment="1" applyProtection="1">
      <alignment horizontal="center" vertical="center"/>
      <protection locked="0"/>
    </xf>
    <xf numFmtId="0" fontId="44" fillId="8" borderId="3" xfId="0" applyFont="1" applyFill="1" applyBorder="1" applyAlignment="1" applyProtection="1">
      <alignment horizontal="center" vertical="center"/>
      <protection locked="0"/>
    </xf>
    <xf numFmtId="0" fontId="44" fillId="8" borderId="1" xfId="0" applyFont="1" applyFill="1" applyBorder="1" applyAlignment="1" applyProtection="1">
      <alignment horizontal="center" vertical="center" wrapText="1"/>
      <protection locked="0"/>
    </xf>
    <xf numFmtId="0" fontId="58" fillId="8" borderId="1" xfId="0" applyFont="1" applyFill="1" applyBorder="1" applyAlignment="1">
      <alignment horizontal="center" vertical="center"/>
    </xf>
    <xf numFmtId="0" fontId="59" fillId="11" borderId="24" xfId="0" applyFont="1" applyFill="1" applyBorder="1" applyAlignment="1" applyProtection="1">
      <alignment horizontal="center" vertical="center" wrapText="1"/>
      <protection locked="0"/>
    </xf>
    <xf numFmtId="9" fontId="20" fillId="8" borderId="1" xfId="1" applyFont="1" applyFill="1" applyBorder="1" applyAlignment="1">
      <alignment horizontal="center" vertical="center"/>
    </xf>
    <xf numFmtId="0" fontId="20" fillId="8" borderId="1" xfId="0" applyFont="1" applyFill="1" applyBorder="1" applyAlignment="1">
      <alignment horizontal="center" vertical="center"/>
    </xf>
    <xf numFmtId="0" fontId="24" fillId="8" borderId="4"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33" fillId="8" borderId="0" xfId="0" applyFont="1" applyFill="1" applyBorder="1" applyAlignment="1">
      <alignment horizontal="center" vertical="center" wrapText="1"/>
    </xf>
    <xf numFmtId="0" fontId="40" fillId="8" borderId="0" xfId="0" applyFont="1" applyFill="1">
      <alignment vertical="center"/>
    </xf>
    <xf numFmtId="0" fontId="0" fillId="10" borderId="0" xfId="0" applyFill="1" applyAlignment="1">
      <alignment vertical="center" wrapText="1"/>
    </xf>
    <xf numFmtId="0" fontId="16" fillId="8" borderId="1" xfId="0" applyFont="1" applyFill="1" applyBorder="1" applyAlignment="1" applyProtection="1">
      <alignment horizontal="center" vertical="center" wrapText="1"/>
      <protection locked="0"/>
    </xf>
    <xf numFmtId="0" fontId="52" fillId="8" borderId="1" xfId="3" applyFill="1" applyBorder="1" applyAlignment="1">
      <alignment horizontal="center" vertical="center" wrapText="1"/>
    </xf>
    <xf numFmtId="14" fontId="15" fillId="8" borderId="1" xfId="0" applyNumberFormat="1" applyFont="1" applyFill="1" applyBorder="1" applyAlignment="1" applyProtection="1">
      <alignment horizontal="center" vertical="center" wrapText="1"/>
      <protection locked="0"/>
    </xf>
    <xf numFmtId="0" fontId="44" fillId="2"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44" fillId="2"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44" fillId="2" borderId="21" xfId="0" applyFont="1" applyFill="1" applyBorder="1" applyAlignment="1">
      <alignment horizontal="center" vertical="center"/>
    </xf>
    <xf numFmtId="0" fontId="44" fillId="2" borderId="22" xfId="0" applyFont="1" applyFill="1" applyBorder="1" applyAlignment="1">
      <alignment horizontal="center" vertical="center" wrapText="1"/>
    </xf>
    <xf numFmtId="0" fontId="62" fillId="11" borderId="24" xfId="0" applyFont="1" applyFill="1" applyBorder="1" applyAlignment="1" applyProtection="1">
      <alignment horizontal="center" vertical="center" wrapText="1"/>
      <protection locked="0"/>
    </xf>
    <xf numFmtId="0" fontId="12" fillId="8" borderId="0" xfId="0" applyFont="1" applyFill="1" applyBorder="1" applyAlignment="1">
      <alignment horizontal="center" vertical="center" wrapText="1"/>
    </xf>
    <xf numFmtId="9" fontId="12" fillId="8" borderId="0" xfId="0" applyNumberFormat="1" applyFont="1" applyFill="1" applyBorder="1" applyAlignment="1">
      <alignment horizontal="center" vertical="center" wrapText="1"/>
    </xf>
    <xf numFmtId="0" fontId="12" fillId="8" borderId="1" xfId="0" applyFont="1" applyFill="1" applyBorder="1" applyAlignment="1" applyProtection="1">
      <alignment horizontal="center" vertical="center" wrapText="1"/>
      <protection locked="0"/>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52" fillId="8" borderId="1" xfId="3"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40" fillId="14" borderId="25" xfId="0" applyFont="1" applyFill="1" applyBorder="1" applyAlignment="1">
      <alignment horizontal="center" vertical="center"/>
    </xf>
    <xf numFmtId="0" fontId="40" fillId="14" borderId="26" xfId="0" applyFont="1" applyFill="1" applyBorder="1" applyAlignment="1">
      <alignment horizontal="center" vertical="center"/>
    </xf>
    <xf numFmtId="0" fontId="40" fillId="14" borderId="27" xfId="0" applyFont="1" applyFill="1" applyBorder="1" applyAlignment="1">
      <alignment horizontal="center" vertical="center"/>
    </xf>
    <xf numFmtId="0" fontId="40" fillId="14" borderId="16" xfId="0" applyFont="1" applyFill="1" applyBorder="1" applyAlignment="1">
      <alignment horizontal="center" vertical="center"/>
    </xf>
    <xf numFmtId="0" fontId="40" fillId="14" borderId="0" xfId="0" applyFont="1" applyFill="1" applyBorder="1" applyAlignment="1">
      <alignment horizontal="center" vertical="center"/>
    </xf>
    <xf numFmtId="0" fontId="40" fillId="14" borderId="17" xfId="0" applyFont="1" applyFill="1" applyBorder="1" applyAlignment="1">
      <alignment horizontal="center" vertical="center"/>
    </xf>
    <xf numFmtId="0" fontId="40" fillId="14" borderId="18" xfId="0" applyFont="1" applyFill="1" applyBorder="1" applyAlignment="1">
      <alignment horizontal="center" vertical="center"/>
    </xf>
    <xf numFmtId="0" fontId="40" fillId="14" borderId="19" xfId="0" applyFont="1" applyFill="1" applyBorder="1" applyAlignment="1">
      <alignment horizontal="center" vertical="center"/>
    </xf>
    <xf numFmtId="0" fontId="40" fillId="14" borderId="20" xfId="0" applyFont="1" applyFill="1" applyBorder="1" applyAlignment="1">
      <alignment horizontal="center" vertical="center"/>
    </xf>
    <xf numFmtId="14" fontId="53" fillId="8" borderId="1" xfId="0" applyNumberFormat="1" applyFont="1" applyFill="1" applyBorder="1" applyAlignment="1">
      <alignment horizontal="center" vertical="center" wrapText="1"/>
    </xf>
    <xf numFmtId="0" fontId="53" fillId="8" borderId="1"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8" borderId="2" xfId="0" applyFont="1" applyFill="1" applyBorder="1" applyAlignment="1">
      <alignment horizontal="center" vertical="center"/>
    </xf>
    <xf numFmtId="0" fontId="48" fillId="2" borderId="9" xfId="0" applyFont="1" applyFill="1" applyBorder="1" applyAlignment="1">
      <alignment horizontal="center" vertical="center" wrapText="1"/>
    </xf>
    <xf numFmtId="0" fontId="51" fillId="8" borderId="3" xfId="0" applyNumberFormat="1" applyFont="1" applyFill="1" applyBorder="1" applyAlignment="1">
      <alignment horizontal="center" vertical="center"/>
    </xf>
    <xf numFmtId="0" fontId="59" fillId="11" borderId="2"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36" fillId="8" borderId="3"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24" fillId="8" borderId="3" xfId="0" applyFont="1" applyFill="1" applyBorder="1" applyAlignment="1">
      <alignment horizontal="center" vertical="center" wrapText="1"/>
    </xf>
    <xf numFmtId="0" fontId="52" fillId="8" borderId="13" xfId="3" applyFont="1" applyFill="1" applyBorder="1" applyAlignment="1">
      <alignment horizontal="center" vertical="center" wrapText="1"/>
    </xf>
    <xf numFmtId="0" fontId="42" fillId="8" borderId="2"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57" fillId="8" borderId="1" xfId="0" applyFont="1" applyFill="1" applyBorder="1" applyAlignment="1">
      <alignment horizontal="center" vertical="center" wrapText="1"/>
    </xf>
    <xf numFmtId="0" fontId="57" fillId="8" borderId="1" xfId="0" applyFont="1" applyFill="1" applyBorder="1" applyAlignment="1">
      <alignment horizontal="center" vertical="center"/>
    </xf>
    <xf numFmtId="9" fontId="57" fillId="8" borderId="1" xfId="0" applyNumberFormat="1" applyFont="1" applyFill="1" applyBorder="1" applyAlignment="1">
      <alignment horizontal="center" vertical="center"/>
    </xf>
    <xf numFmtId="0" fontId="70" fillId="8" borderId="1" xfId="0" applyFont="1" applyFill="1" applyBorder="1" applyAlignment="1">
      <alignment horizontal="center" vertical="center" wrapText="1"/>
    </xf>
    <xf numFmtId="0" fontId="52" fillId="8" borderId="1" xfId="10" applyFont="1" applyFill="1" applyBorder="1" applyAlignment="1">
      <alignment horizontal="center" vertical="center" wrapText="1"/>
    </xf>
    <xf numFmtId="0" fontId="0" fillId="10" borderId="0" xfId="0" applyFill="1" applyAlignment="1">
      <alignment horizontal="center" vertical="center" wrapText="1"/>
    </xf>
    <xf numFmtId="0" fontId="36" fillId="8" borderId="3"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52" fillId="8" borderId="9" xfId="3"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33" fillId="8" borderId="15" xfId="0" applyFont="1" applyFill="1" applyBorder="1" applyAlignment="1">
      <alignment horizontal="center" vertical="center" wrapText="1"/>
    </xf>
    <xf numFmtId="0" fontId="51" fillId="8" borderId="14" xfId="0" applyFont="1" applyFill="1" applyBorder="1">
      <alignment vertical="center"/>
    </xf>
    <xf numFmtId="0" fontId="13" fillId="8" borderId="14" xfId="0" applyFont="1" applyFill="1" applyBorder="1">
      <alignment vertical="center"/>
    </xf>
    <xf numFmtId="0" fontId="13" fillId="8" borderId="11" xfId="0" applyFont="1" applyFill="1" applyBorder="1">
      <alignment vertical="center"/>
    </xf>
    <xf numFmtId="0" fontId="33" fillId="8" borderId="12" xfId="0" applyFont="1" applyFill="1" applyBorder="1" applyAlignment="1">
      <alignment horizontal="center" vertical="center" wrapText="1"/>
    </xf>
    <xf numFmtId="0" fontId="33" fillId="8" borderId="13" xfId="0" applyFont="1" applyFill="1" applyBorder="1" applyAlignment="1">
      <alignment horizontal="center" vertical="center" wrapText="1"/>
    </xf>
    <xf numFmtId="0" fontId="44" fillId="8" borderId="4" xfId="0" applyFont="1" applyFill="1" applyBorder="1" applyAlignment="1">
      <alignment horizontal="center" vertical="center"/>
    </xf>
    <xf numFmtId="0" fontId="44" fillId="8" borderId="4" xfId="0" applyFont="1" applyFill="1" applyBorder="1" applyAlignment="1">
      <alignment horizontal="right" vertical="center"/>
    </xf>
    <xf numFmtId="0" fontId="40" fillId="8" borderId="3" xfId="0" applyFont="1" applyFill="1" applyBorder="1" applyAlignment="1">
      <alignment horizontal="center" vertical="center"/>
    </xf>
    <xf numFmtId="0" fontId="44" fillId="8" borderId="3" xfId="0" applyFont="1" applyFill="1" applyBorder="1" applyAlignment="1">
      <alignment horizontal="center" vertical="center"/>
    </xf>
    <xf numFmtId="0" fontId="0" fillId="8" borderId="14" xfId="0" applyFont="1" applyFill="1" applyBorder="1" applyAlignment="1">
      <alignment horizontal="center" vertical="center" wrapText="1"/>
    </xf>
    <xf numFmtId="0" fontId="52" fillId="8" borderId="15" xfId="3" applyFont="1" applyFill="1" applyBorder="1" applyAlignment="1">
      <alignment horizontal="center" vertical="center" wrapText="1"/>
    </xf>
    <xf numFmtId="0" fontId="0" fillId="8" borderId="11" xfId="0" applyFont="1" applyFill="1" applyBorder="1" applyAlignment="1">
      <alignment horizontal="center" vertical="center" wrapText="1"/>
    </xf>
    <xf numFmtId="15" fontId="0" fillId="8" borderId="12" xfId="0" applyNumberFormat="1" applyFont="1" applyFill="1" applyBorder="1" applyAlignment="1">
      <alignment horizontal="center" vertical="center" wrapText="1"/>
    </xf>
    <xf numFmtId="0" fontId="0" fillId="8" borderId="12" xfId="0" applyFont="1" applyFill="1" applyBorder="1" applyAlignment="1">
      <alignment horizontal="center" vertical="center" wrapText="1"/>
    </xf>
    <xf numFmtId="0" fontId="52" fillId="8" borderId="12" xfId="3" applyFont="1" applyFill="1" applyBorder="1" applyAlignment="1">
      <alignment horizontal="center" vertical="center" wrapText="1"/>
    </xf>
    <xf numFmtId="0" fontId="8"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5"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44" fillId="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5" fillId="8" borderId="1" xfId="0" applyFont="1" applyFill="1" applyBorder="1" applyAlignment="1">
      <alignment vertical="center" wrapText="1"/>
    </xf>
    <xf numFmtId="0" fontId="5" fillId="8" borderId="9" xfId="0"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0" fontId="62" fillId="8" borderId="0" xfId="0" applyFont="1" applyFill="1" applyAlignment="1">
      <alignment vertical="center" wrapText="1"/>
    </xf>
    <xf numFmtId="0" fontId="5" fillId="8" borderId="0" xfId="0" applyFont="1" applyFill="1" applyAlignment="1">
      <alignment vertical="center" wrapText="1"/>
    </xf>
    <xf numFmtId="0" fontId="5"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9" fontId="57" fillId="8" borderId="1" xfId="1" applyFont="1" applyFill="1" applyBorder="1" applyAlignment="1">
      <alignment horizontal="center" vertical="center"/>
    </xf>
    <xf numFmtId="9" fontId="4" fillId="8" borderId="1" xfId="1" applyFont="1" applyFill="1" applyBorder="1" applyAlignment="1">
      <alignment horizontal="center" vertical="center"/>
    </xf>
    <xf numFmtId="0" fontId="4" fillId="8" borderId="9" xfId="0" applyFont="1" applyFill="1" applyBorder="1" applyAlignment="1">
      <alignment horizontal="center" vertical="center" wrapText="1"/>
    </xf>
    <xf numFmtId="9" fontId="57" fillId="8" borderId="9" xfId="1" applyFont="1" applyFill="1" applyBorder="1" applyAlignment="1">
      <alignment horizontal="center" vertical="center"/>
    </xf>
    <xf numFmtId="9" fontId="4" fillId="8" borderId="9" xfId="1" applyFont="1" applyFill="1" applyBorder="1" applyAlignment="1">
      <alignment horizontal="center" vertical="center"/>
    </xf>
    <xf numFmtId="0" fontId="4" fillId="8" borderId="28" xfId="0" applyFont="1" applyFill="1" applyBorder="1" applyAlignment="1">
      <alignment horizontal="center" vertical="center" wrapText="1"/>
    </xf>
    <xf numFmtId="0" fontId="4" fillId="8" borderId="31" xfId="0" applyFont="1" applyFill="1" applyBorder="1" applyAlignment="1">
      <alignment horizontal="center" vertical="center" wrapText="1"/>
    </xf>
    <xf numFmtId="9" fontId="57" fillId="8" borderId="28" xfId="0" applyNumberFormat="1" applyFont="1" applyFill="1" applyBorder="1" applyAlignment="1">
      <alignment horizontal="center" vertical="center"/>
    </xf>
    <xf numFmtId="9" fontId="4" fillId="8" borderId="31" xfId="0" applyNumberFormat="1" applyFont="1" applyFill="1" applyBorder="1" applyAlignment="1">
      <alignment horizontal="center" vertical="center"/>
    </xf>
    <xf numFmtId="0" fontId="52" fillId="8" borderId="32" xfId="3" applyFont="1" applyFill="1" applyBorder="1" applyAlignment="1">
      <alignment horizontal="center" vertical="center" wrapText="1"/>
    </xf>
    <xf numFmtId="9" fontId="4" fillId="8" borderId="5" xfId="0" applyNumberFormat="1" applyFont="1" applyFill="1" applyBorder="1" applyAlignment="1">
      <alignment horizontal="center" vertical="center"/>
    </xf>
    <xf numFmtId="0" fontId="4" fillId="8" borderId="39" xfId="0" applyFont="1" applyFill="1" applyBorder="1" applyAlignment="1">
      <alignment horizontal="center" vertical="center" wrapText="1"/>
    </xf>
    <xf numFmtId="0" fontId="50" fillId="8" borderId="40" xfId="0" applyFont="1" applyFill="1" applyBorder="1" applyAlignment="1">
      <alignment horizontal="center" vertical="center" wrapText="1"/>
    </xf>
    <xf numFmtId="0" fontId="4" fillId="8" borderId="41" xfId="0" applyFont="1" applyFill="1" applyBorder="1" applyAlignment="1">
      <alignment horizontal="center" vertical="center" wrapText="1"/>
    </xf>
    <xf numFmtId="9" fontId="57" fillId="8" borderId="41" xfId="0" applyNumberFormat="1" applyFont="1" applyFill="1" applyBorder="1" applyAlignment="1">
      <alignment horizontal="center" vertical="center"/>
    </xf>
    <xf numFmtId="0" fontId="4" fillId="8"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6" borderId="28" xfId="0" applyFont="1" applyFill="1" applyBorder="1" applyAlignment="1">
      <alignment horizontal="center" vertical="center" wrapText="1"/>
    </xf>
    <xf numFmtId="9" fontId="4" fillId="16" borderId="28" xfId="0" applyNumberFormat="1" applyFont="1" applyFill="1" applyBorder="1" applyAlignment="1">
      <alignment horizontal="center" vertical="center" wrapText="1"/>
    </xf>
    <xf numFmtId="0" fontId="52" fillId="16" borderId="28"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52" fillId="16" borderId="28" xfId="10" applyFont="1" applyFill="1" applyBorder="1" applyAlignment="1">
      <alignment horizontal="center" vertical="center" wrapText="1"/>
    </xf>
    <xf numFmtId="0" fontId="52" fillId="15" borderId="28" xfId="10" applyFont="1" applyFill="1" applyBorder="1" applyAlignment="1">
      <alignment horizontal="center" vertical="center" wrapText="1"/>
    </xf>
    <xf numFmtId="0" fontId="4" fillId="13" borderId="1" xfId="2" applyFont="1" applyFill="1" applyBorder="1" applyAlignment="1">
      <alignment horizontal="center" vertical="center" wrapText="1"/>
    </xf>
    <xf numFmtId="9" fontId="4" fillId="13" borderId="1" xfId="2" applyNumberFormat="1" applyFont="1" applyFill="1" applyBorder="1" applyAlignment="1">
      <alignment horizontal="center" vertical="center" wrapText="1"/>
    </xf>
    <xf numFmtId="0" fontId="52" fillId="13" borderId="1" xfId="10" applyFont="1" applyFill="1" applyBorder="1" applyAlignment="1">
      <alignment horizontal="center" vertical="center" wrapText="1"/>
    </xf>
    <xf numFmtId="0" fontId="72" fillId="8" borderId="37"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71" fillId="8" borderId="0" xfId="0" applyFont="1" applyFill="1" applyAlignment="1">
      <alignment horizontal="center" vertical="center" wrapText="1"/>
    </xf>
    <xf numFmtId="0" fontId="3" fillId="8" borderId="1" xfId="0" applyFon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10" xfId="0" applyFont="1" applyFill="1" applyBorder="1" applyAlignment="1">
      <alignment horizontal="center" vertical="center" wrapText="1"/>
    </xf>
    <xf numFmtId="41" fontId="53" fillId="8" borderId="1" xfId="5" applyFont="1" applyFill="1" applyBorder="1" applyAlignment="1">
      <alignment horizontal="center" vertical="center" wrapText="1"/>
    </xf>
    <xf numFmtId="15" fontId="53" fillId="8" borderId="1" xfId="0" applyNumberFormat="1" applyFont="1" applyFill="1" applyBorder="1" applyAlignment="1">
      <alignment horizontal="center" vertical="center" wrapText="1"/>
    </xf>
    <xf numFmtId="41" fontId="53" fillId="8" borderId="11" xfId="5" applyFont="1" applyFill="1" applyBorder="1" applyAlignment="1">
      <alignment horizontal="center" vertical="center"/>
    </xf>
    <xf numFmtId="14" fontId="53" fillId="8" borderId="12" xfId="0" applyNumberFormat="1" applyFont="1" applyFill="1" applyBorder="1" applyAlignment="1">
      <alignment horizontal="center" vertical="center" wrapText="1"/>
    </xf>
    <xf numFmtId="15" fontId="53" fillId="8" borderId="12" xfId="0" applyNumberFormat="1" applyFont="1" applyFill="1" applyBorder="1" applyAlignment="1">
      <alignment horizontal="center" vertical="center"/>
    </xf>
    <xf numFmtId="41" fontId="53" fillId="8" borderId="12" xfId="5" applyFont="1" applyFill="1" applyBorder="1" applyAlignment="1">
      <alignment horizontal="center" vertical="center" wrapText="1"/>
    </xf>
    <xf numFmtId="0" fontId="53" fillId="8" borderId="12" xfId="0" applyFont="1" applyFill="1" applyBorder="1" applyAlignment="1">
      <alignment horizontal="center" vertical="center" wrapText="1"/>
    </xf>
    <xf numFmtId="0" fontId="53" fillId="8" borderId="12" xfId="0" applyFont="1" applyFill="1" applyBorder="1" applyAlignment="1">
      <alignment horizontal="center" vertical="center"/>
    </xf>
    <xf numFmtId="0" fontId="53" fillId="8" borderId="13"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53" fillId="8" borderId="9" xfId="0" applyFont="1" applyFill="1" applyBorder="1" applyAlignment="1">
      <alignment horizontal="center" vertical="center" wrapText="1"/>
    </xf>
    <xf numFmtId="0" fontId="11" fillId="8" borderId="2" xfId="0" applyFont="1" applyFill="1" applyBorder="1" applyAlignment="1">
      <alignment horizontal="center" vertical="center"/>
    </xf>
    <xf numFmtId="0" fontId="11" fillId="8" borderId="4" xfId="0" applyFont="1" applyFill="1" applyBorder="1" applyAlignment="1">
      <alignment horizontal="center" vertical="center"/>
    </xf>
    <xf numFmtId="0" fontId="51" fillId="8" borderId="4" xfId="0" applyFont="1" applyFill="1" applyBorder="1" applyAlignment="1">
      <alignment horizontal="center" vertical="center"/>
    </xf>
    <xf numFmtId="0" fontId="44" fillId="2"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42" fillId="8" borderId="2" xfId="0" applyFont="1" applyFill="1" applyBorder="1" applyAlignment="1">
      <alignment horizontal="center" vertical="center"/>
    </xf>
    <xf numFmtId="0" fontId="42" fillId="8" borderId="4" xfId="0" applyFont="1" applyFill="1" applyBorder="1" applyAlignment="1">
      <alignment horizontal="center" vertical="center"/>
    </xf>
    <xf numFmtId="0" fontId="42" fillId="8" borderId="3" xfId="0" applyFont="1" applyFill="1" applyBorder="1" applyAlignment="1">
      <alignment horizontal="center" vertical="center"/>
    </xf>
    <xf numFmtId="0" fontId="21"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52" fillId="8" borderId="22" xfId="3"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2" xfId="0" applyFont="1" applyFill="1" applyBorder="1" applyAlignment="1">
      <alignment horizontal="center" vertical="center" wrapText="1"/>
    </xf>
    <xf numFmtId="9" fontId="2" fillId="8" borderId="1" xfId="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40" fillId="8" borderId="11" xfId="0" applyFont="1" applyFill="1" applyBorder="1" applyAlignment="1">
      <alignment horizontal="center" vertical="center"/>
    </xf>
    <xf numFmtId="0" fontId="21" fillId="8" borderId="4" xfId="0" applyFont="1" applyFill="1" applyBorder="1" applyAlignment="1">
      <alignment horizontal="center" vertical="center" wrapText="1"/>
    </xf>
    <xf numFmtId="0" fontId="44" fillId="2" borderId="2" xfId="0" applyFont="1" applyFill="1" applyBorder="1" applyAlignment="1" applyProtection="1">
      <alignment vertical="center"/>
      <protection locked="0"/>
    </xf>
    <xf numFmtId="0" fontId="44" fillId="2" borderId="3" xfId="0" applyFont="1" applyFill="1" applyBorder="1" applyAlignment="1" applyProtection="1">
      <alignment vertical="center"/>
      <protection locked="0"/>
    </xf>
    <xf numFmtId="0" fontId="0" fillId="8" borderId="1" xfId="0" applyFont="1" applyFill="1" applyBorder="1" applyAlignment="1">
      <alignment horizontal="center" vertical="center" wrapText="1"/>
    </xf>
    <xf numFmtId="41" fontId="53" fillId="8" borderId="9" xfId="5" applyFont="1" applyFill="1" applyBorder="1" applyAlignment="1">
      <alignment horizontal="center" vertical="center" wrapText="1"/>
    </xf>
    <xf numFmtId="14" fontId="53" fillId="8" borderId="9" xfId="0" applyNumberFormat="1" applyFont="1" applyFill="1" applyBorder="1" applyAlignment="1">
      <alignment horizontal="center" vertical="center" wrapText="1"/>
    </xf>
    <xf numFmtId="15" fontId="53" fillId="8" borderId="9" xfId="0" applyNumberFormat="1" applyFont="1" applyFill="1" applyBorder="1" applyAlignment="1">
      <alignment horizontal="center" vertical="center" wrapText="1"/>
    </xf>
    <xf numFmtId="41" fontId="53" fillId="8" borderId="5" xfId="5" applyFont="1" applyFill="1" applyBorder="1" applyAlignment="1">
      <alignment horizontal="center" vertical="center"/>
    </xf>
    <xf numFmtId="14" fontId="53" fillId="8" borderId="7" xfId="0" applyNumberFormat="1" applyFont="1" applyFill="1" applyBorder="1" applyAlignment="1">
      <alignment horizontal="center" vertical="center" wrapText="1"/>
    </xf>
    <xf numFmtId="15" fontId="53" fillId="8" borderId="7" xfId="0" applyNumberFormat="1" applyFont="1" applyFill="1" applyBorder="1" applyAlignment="1">
      <alignment horizontal="center" vertical="center"/>
    </xf>
    <xf numFmtId="41" fontId="53" fillId="8" borderId="7" xfId="5" applyFont="1" applyFill="1" applyBorder="1" applyAlignment="1">
      <alignment horizontal="center" vertical="center"/>
    </xf>
    <xf numFmtId="0" fontId="53" fillId="8" borderId="7" xfId="0" applyFont="1" applyFill="1" applyBorder="1" applyAlignment="1">
      <alignment horizontal="center" vertical="center" wrapText="1"/>
    </xf>
    <xf numFmtId="0" fontId="53" fillId="8" borderId="7" xfId="0" applyFont="1" applyFill="1" applyBorder="1" applyAlignment="1">
      <alignment horizontal="center" vertical="center"/>
    </xf>
    <xf numFmtId="0" fontId="53" fillId="8" borderId="6" xfId="0" applyFont="1" applyFill="1" applyBorder="1" applyAlignment="1">
      <alignment horizontal="center" vertical="center" wrapText="1"/>
    </xf>
    <xf numFmtId="0" fontId="42" fillId="3" borderId="2" xfId="0" applyFont="1" applyFill="1" applyBorder="1" applyAlignment="1">
      <alignment horizontal="center" vertical="center"/>
    </xf>
    <xf numFmtId="0" fontId="44" fillId="3" borderId="4" xfId="0" applyFont="1" applyFill="1" applyBorder="1" applyAlignment="1">
      <alignment horizontal="center" vertical="center"/>
    </xf>
    <xf numFmtId="0" fontId="44" fillId="3" borderId="4" xfId="0" applyFont="1" applyFill="1" applyBorder="1" applyAlignment="1">
      <alignment horizontal="right" vertical="center"/>
    </xf>
    <xf numFmtId="0" fontId="44" fillId="3" borderId="3" xfId="0" applyFont="1" applyFill="1" applyBorder="1" applyAlignment="1">
      <alignment horizontal="center" vertical="center"/>
    </xf>
    <xf numFmtId="9" fontId="57" fillId="8" borderId="51" xfId="0" applyNumberFormat="1" applyFont="1" applyFill="1" applyBorder="1" applyAlignment="1">
      <alignment horizontal="center" vertical="center"/>
    </xf>
    <xf numFmtId="9" fontId="4" fillId="8" borderId="36" xfId="0" applyNumberFormat="1" applyFont="1" applyFill="1" applyBorder="1" applyAlignment="1">
      <alignment horizontal="center" vertical="center"/>
    </xf>
    <xf numFmtId="0" fontId="52" fillId="8" borderId="52" xfId="3" applyFont="1" applyFill="1" applyBorder="1" applyAlignment="1">
      <alignment horizontal="center" vertical="center" wrapText="1"/>
    </xf>
    <xf numFmtId="9" fontId="4" fillId="8" borderId="53" xfId="0" applyNumberFormat="1" applyFont="1" applyFill="1" applyBorder="1" applyAlignment="1">
      <alignment horizontal="center" vertical="center"/>
    </xf>
    <xf numFmtId="0" fontId="4" fillId="8" borderId="5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9" fontId="12" fillId="8" borderId="4"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40" fillId="8" borderId="12" xfId="0" applyFont="1" applyFill="1" applyBorder="1" applyAlignment="1">
      <alignment horizontal="center" vertical="center"/>
    </xf>
    <xf numFmtId="0" fontId="40" fillId="8" borderId="13" xfId="0" applyFont="1" applyFill="1" applyBorder="1" applyAlignment="1">
      <alignment horizontal="center" vertical="center"/>
    </xf>
    <xf numFmtId="0" fontId="40" fillId="8" borderId="0" xfId="0" applyFont="1" applyFill="1" applyBorder="1">
      <alignment vertical="center"/>
    </xf>
    <xf numFmtId="0" fontId="5" fillId="8" borderId="1"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52" fillId="8" borderId="2" xfId="3" applyFont="1" applyFill="1" applyBorder="1" applyAlignment="1" applyProtection="1">
      <alignment horizontal="center" vertical="center"/>
      <protection locked="0"/>
    </xf>
    <xf numFmtId="0" fontId="52" fillId="8" borderId="3" xfId="3" applyFont="1" applyFill="1" applyBorder="1" applyAlignment="1" applyProtection="1">
      <alignment horizontal="center" vertical="center"/>
      <protection locked="0"/>
    </xf>
    <xf numFmtId="0" fontId="44" fillId="2" borderId="2"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3" xfId="0" applyFont="1" applyFill="1" applyBorder="1" applyAlignment="1">
      <alignment horizontal="center" vertical="center"/>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8" borderId="9" xfId="0" applyFont="1" applyFill="1" applyBorder="1" applyAlignment="1">
      <alignment horizontal="center" vertical="top" wrapText="1"/>
    </xf>
    <xf numFmtId="0" fontId="5" fillId="8" borderId="10" xfId="0" applyFont="1" applyFill="1" applyBorder="1" applyAlignment="1">
      <alignment horizontal="center" vertical="top"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61" fillId="11" borderId="2" xfId="3" applyFont="1" applyFill="1" applyBorder="1" applyAlignment="1" applyProtection="1">
      <alignment horizontal="center" vertical="center" wrapText="1"/>
      <protection locked="0"/>
    </xf>
    <xf numFmtId="0" fontId="61" fillId="11" borderId="4" xfId="3" applyFont="1" applyFill="1" applyBorder="1" applyAlignment="1" applyProtection="1">
      <alignment horizontal="center" vertical="center" wrapText="1"/>
      <protection locked="0"/>
    </xf>
    <xf numFmtId="0" fontId="61" fillId="11" borderId="23" xfId="3" applyFont="1" applyFill="1" applyBorder="1" applyAlignment="1" applyProtection="1">
      <alignment horizontal="center" vertical="center" wrapText="1"/>
      <protection locked="0"/>
    </xf>
    <xf numFmtId="0" fontId="60" fillId="11" borderId="2" xfId="3" applyFont="1" applyFill="1" applyBorder="1" applyAlignment="1" applyProtection="1">
      <alignment horizontal="center" vertical="center" wrapText="1"/>
      <protection locked="0"/>
    </xf>
    <xf numFmtId="0" fontId="60" fillId="11" borderId="4" xfId="3" applyFont="1" applyFill="1" applyBorder="1" applyAlignment="1" applyProtection="1">
      <alignment horizontal="center" vertical="center" wrapText="1"/>
      <protection locked="0"/>
    </xf>
    <xf numFmtId="0" fontId="60" fillId="11" borderId="23" xfId="3" applyFont="1" applyFill="1" applyBorder="1" applyAlignment="1" applyProtection="1">
      <alignment horizontal="center" vertical="center" wrapText="1"/>
      <protection locked="0"/>
    </xf>
    <xf numFmtId="0" fontId="65" fillId="12" borderId="2" xfId="0" applyFont="1" applyFill="1" applyBorder="1" applyAlignment="1" applyProtection="1">
      <alignment horizontal="center" vertical="center"/>
      <protection locked="0"/>
    </xf>
    <xf numFmtId="0" fontId="65" fillId="12" borderId="4" xfId="0" applyFont="1" applyFill="1" applyBorder="1" applyAlignment="1" applyProtection="1">
      <alignment horizontal="center" vertical="center"/>
      <protection locked="0"/>
    </xf>
    <xf numFmtId="0" fontId="65" fillId="12" borderId="23" xfId="0" applyFont="1" applyFill="1" applyBorder="1" applyAlignment="1" applyProtection="1">
      <alignment horizontal="center" vertical="center"/>
      <protection locked="0"/>
    </xf>
    <xf numFmtId="0" fontId="44" fillId="2" borderId="2" xfId="0" applyFont="1" applyFill="1" applyBorder="1" applyAlignment="1" applyProtection="1">
      <alignment horizontal="center" vertical="center"/>
      <protection locked="0"/>
    </xf>
    <xf numFmtId="0" fontId="44" fillId="2" borderId="3" xfId="0" applyFont="1" applyFill="1" applyBorder="1" applyAlignment="1" applyProtection="1">
      <alignment horizontal="center" vertical="center"/>
      <protection locked="0"/>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57" fillId="8" borderId="2" xfId="0" applyFont="1" applyFill="1" applyBorder="1" applyAlignment="1">
      <alignment horizontal="center" vertical="center"/>
    </xf>
    <xf numFmtId="0" fontId="57" fillId="8" borderId="4" xfId="0" applyFont="1" applyFill="1" applyBorder="1" applyAlignment="1">
      <alignment horizontal="center" vertical="center"/>
    </xf>
    <xf numFmtId="0" fontId="57" fillId="8" borderId="3" xfId="0" applyFont="1" applyFill="1" applyBorder="1" applyAlignment="1">
      <alignment horizontal="center" vertical="center"/>
    </xf>
    <xf numFmtId="0" fontId="44" fillId="2" borderId="4" xfId="0" applyFont="1" applyFill="1" applyBorder="1" applyAlignment="1">
      <alignment horizontal="center" vertical="center" wrapText="1"/>
    </xf>
    <xf numFmtId="0" fontId="62" fillId="8" borderId="2" xfId="0" applyFont="1" applyFill="1" applyBorder="1" applyAlignment="1">
      <alignment horizontal="left" vertical="center" wrapText="1"/>
    </xf>
    <xf numFmtId="0" fontId="62" fillId="8" borderId="4" xfId="0" applyFont="1" applyFill="1" applyBorder="1" applyAlignment="1">
      <alignment horizontal="left" vertical="center" wrapText="1"/>
    </xf>
    <xf numFmtId="0" fontId="62" fillId="8" borderId="3"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1" xfId="0" applyFont="1" applyFill="1" applyBorder="1" applyAlignment="1">
      <alignment horizontal="center" vertical="center"/>
    </xf>
    <xf numFmtId="0" fontId="50" fillId="8" borderId="2" xfId="0" applyFont="1" applyFill="1" applyBorder="1" applyAlignment="1">
      <alignment horizontal="center" vertical="center"/>
    </xf>
    <xf numFmtId="0" fontId="50" fillId="8" borderId="4" xfId="0" applyFont="1" applyFill="1" applyBorder="1" applyAlignment="1">
      <alignment horizontal="center" vertical="center"/>
    </xf>
    <xf numFmtId="0" fontId="50" fillId="8" borderId="3" xfId="0" applyFont="1" applyFill="1" applyBorder="1" applyAlignment="1">
      <alignment horizontal="center" vertical="center"/>
    </xf>
    <xf numFmtId="0" fontId="12" fillId="8" borderId="2"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12" fillId="8" borderId="2" xfId="0" applyFont="1" applyFill="1" applyBorder="1" applyAlignment="1" applyProtection="1">
      <alignment horizontal="center" vertical="center" wrapText="1"/>
      <protection locked="0"/>
    </xf>
    <xf numFmtId="0" fontId="12" fillId="8" borderId="3" xfId="0" applyFont="1" applyFill="1" applyBorder="1" applyAlignment="1" applyProtection="1">
      <alignment horizontal="center" vertical="center" wrapText="1"/>
      <protection locked="0"/>
    </xf>
    <xf numFmtId="0" fontId="59" fillId="11" borderId="2" xfId="0" applyFont="1" applyFill="1" applyBorder="1" applyAlignment="1" applyProtection="1">
      <alignment horizontal="center" vertical="center" wrapText="1"/>
      <protection locked="0"/>
    </xf>
    <xf numFmtId="0" fontId="59" fillId="11" borderId="3" xfId="0" applyFont="1" applyFill="1" applyBorder="1" applyAlignment="1" applyProtection="1">
      <alignment horizontal="center" vertical="center" wrapText="1"/>
      <protection locked="0"/>
    </xf>
    <xf numFmtId="0" fontId="67" fillId="12" borderId="24" xfId="0" applyFont="1" applyFill="1" applyBorder="1" applyAlignment="1" applyProtection="1">
      <alignment horizontal="center" vertical="center"/>
      <protection locked="0"/>
    </xf>
    <xf numFmtId="0" fontId="67" fillId="12" borderId="4" xfId="0" applyFont="1" applyFill="1" applyBorder="1" applyAlignment="1" applyProtection="1">
      <alignment horizontal="center" vertical="center"/>
      <protection locked="0"/>
    </xf>
    <xf numFmtId="0" fontId="67" fillId="12" borderId="23" xfId="0" applyFont="1" applyFill="1" applyBorder="1" applyAlignment="1" applyProtection="1">
      <alignment horizontal="center" vertical="center"/>
      <protection locked="0"/>
    </xf>
    <xf numFmtId="0" fontId="62" fillId="11" borderId="2"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46" fillId="6" borderId="2"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3" xfId="0" applyFont="1" applyFill="1" applyBorder="1" applyAlignment="1">
      <alignment horizontal="center" vertical="center"/>
    </xf>
    <xf numFmtId="9" fontId="18" fillId="8" borderId="2" xfId="0" applyNumberFormat="1" applyFont="1" applyFill="1" applyBorder="1" applyAlignment="1">
      <alignment horizontal="center" vertical="center" wrapText="1"/>
    </xf>
    <xf numFmtId="9" fontId="18" fillId="8" borderId="4" xfId="0" applyNumberFormat="1" applyFont="1" applyFill="1" applyBorder="1" applyAlignment="1">
      <alignment horizontal="center" vertical="center" wrapText="1"/>
    </xf>
    <xf numFmtId="9" fontId="18" fillId="8" borderId="3" xfId="0" applyNumberFormat="1" applyFont="1" applyFill="1" applyBorder="1" applyAlignment="1">
      <alignment horizontal="center" vertical="center" wrapText="1"/>
    </xf>
    <xf numFmtId="0" fontId="66" fillId="11" borderId="2" xfId="3" applyFont="1" applyFill="1" applyBorder="1" applyAlignment="1" applyProtection="1">
      <alignment horizontal="center" vertical="center" wrapText="1"/>
      <protection locked="0"/>
    </xf>
    <xf numFmtId="0" fontId="66" fillId="11" borderId="4" xfId="3" applyFont="1" applyFill="1" applyBorder="1" applyAlignment="1" applyProtection="1">
      <alignment horizontal="center" vertical="center" wrapText="1"/>
      <protection locked="0"/>
    </xf>
    <xf numFmtId="0" fontId="66" fillId="11" borderId="23" xfId="3"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53" fillId="8" borderId="1" xfId="0" applyFont="1" applyFill="1" applyBorder="1" applyAlignment="1" applyProtection="1">
      <alignment horizontal="center" vertical="center" wrapText="1"/>
      <protection locked="0"/>
    </xf>
    <xf numFmtId="0" fontId="52" fillId="8" borderId="2" xfId="3" applyNumberFormat="1" applyFont="1" applyFill="1" applyBorder="1" applyAlignment="1" applyProtection="1">
      <alignment horizontal="center" vertical="center"/>
      <protection locked="0"/>
    </xf>
    <xf numFmtId="0" fontId="52" fillId="8" borderId="3" xfId="3" applyNumberFormat="1" applyFont="1" applyFill="1" applyBorder="1" applyAlignment="1" applyProtection="1">
      <alignment horizontal="center" vertical="center"/>
      <protection locked="0"/>
    </xf>
    <xf numFmtId="0" fontId="46" fillId="6" borderId="24" xfId="0" applyFont="1" applyFill="1" applyBorder="1" applyAlignment="1">
      <alignment horizontal="center" vertical="center"/>
    </xf>
    <xf numFmtId="0" fontId="46" fillId="6" borderId="23" xfId="0" applyFont="1" applyFill="1" applyBorder="1" applyAlignment="1">
      <alignment horizontal="center" vertical="center"/>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22" fillId="8" borderId="2" xfId="0" applyFont="1" applyFill="1" applyBorder="1" applyAlignment="1" applyProtection="1">
      <alignment horizontal="center" vertical="center"/>
      <protection locked="0"/>
    </xf>
    <xf numFmtId="0" fontId="22" fillId="8" borderId="3" xfId="0" applyFont="1" applyFill="1" applyBorder="1" applyAlignment="1" applyProtection="1">
      <alignment horizontal="center" vertical="center"/>
      <protection locked="0"/>
    </xf>
    <xf numFmtId="0" fontId="0" fillId="8" borderId="2"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wrapText="1"/>
      <protection locked="0"/>
    </xf>
    <xf numFmtId="0" fontId="15" fillId="8" borderId="2"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48" fillId="6"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protection locked="0"/>
    </xf>
    <xf numFmtId="0" fontId="48" fillId="6" borderId="23" xfId="0" applyFont="1" applyFill="1" applyBorder="1" applyAlignment="1" applyProtection="1">
      <alignment horizontal="center" vertical="center"/>
      <protection locked="0"/>
    </xf>
    <xf numFmtId="0" fontId="32" fillId="8" borderId="2" xfId="0" applyFont="1" applyFill="1" applyBorder="1" applyAlignment="1" applyProtection="1">
      <alignment horizontal="center" vertical="center" wrapText="1"/>
      <protection locked="0"/>
    </xf>
    <xf numFmtId="0" fontId="32" fillId="8" borderId="4" xfId="0" applyFont="1" applyFill="1" applyBorder="1" applyAlignment="1" applyProtection="1">
      <alignment horizontal="center" vertical="center" wrapText="1"/>
      <protection locked="0"/>
    </xf>
    <xf numFmtId="0" fontId="32" fillId="8" borderId="3" xfId="0" applyFont="1" applyFill="1" applyBorder="1" applyAlignment="1" applyProtection="1">
      <alignment horizontal="center" vertical="center" wrapText="1"/>
      <protection locked="0"/>
    </xf>
    <xf numFmtId="0" fontId="52" fillId="8" borderId="5" xfId="3" applyFont="1" applyFill="1" applyBorder="1" applyAlignment="1">
      <alignment horizontal="center" vertical="center" wrapText="1"/>
    </xf>
    <xf numFmtId="0" fontId="52" fillId="8" borderId="6" xfId="3" applyFont="1" applyFill="1" applyBorder="1" applyAlignment="1">
      <alignment horizontal="center" vertical="center" wrapText="1"/>
    </xf>
    <xf numFmtId="0" fontId="52" fillId="8" borderId="14" xfId="3" applyFont="1" applyFill="1" applyBorder="1" applyAlignment="1">
      <alignment horizontal="center" vertical="center" wrapText="1"/>
    </xf>
    <xf numFmtId="0" fontId="52" fillId="8" borderId="15" xfId="3" applyFont="1" applyFill="1" applyBorder="1" applyAlignment="1">
      <alignment horizontal="center" vertical="center" wrapText="1"/>
    </xf>
    <xf numFmtId="0" fontId="52" fillId="8" borderId="11" xfId="3" applyFont="1" applyFill="1" applyBorder="1" applyAlignment="1">
      <alignment horizontal="center" vertical="center" wrapText="1"/>
    </xf>
    <xf numFmtId="0" fontId="52" fillId="8" borderId="13" xfId="3"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36" fillId="8" borderId="2" xfId="0" applyFont="1" applyFill="1" applyBorder="1" applyAlignment="1">
      <alignment horizontal="left" vertical="top" wrapText="1"/>
    </xf>
    <xf numFmtId="0" fontId="36" fillId="8" borderId="3" xfId="0" applyFont="1" applyFill="1" applyBorder="1" applyAlignment="1">
      <alignment horizontal="left" vertical="top" wrapText="1"/>
    </xf>
    <xf numFmtId="0" fontId="9" fillId="8" borderId="2" xfId="0" applyFont="1" applyFill="1" applyBorder="1" applyAlignment="1">
      <alignment horizontal="left" vertical="top" wrapText="1"/>
    </xf>
    <xf numFmtId="0" fontId="26" fillId="8" borderId="2" xfId="0" applyFont="1" applyFill="1" applyBorder="1" applyAlignment="1">
      <alignment horizontal="left" vertical="top" wrapText="1"/>
    </xf>
    <xf numFmtId="0" fontId="26" fillId="8" borderId="3" xfId="0" applyFont="1" applyFill="1" applyBorder="1" applyAlignment="1">
      <alignment horizontal="left" vertical="top" wrapText="1"/>
    </xf>
    <xf numFmtId="0" fontId="36" fillId="8" borderId="2"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23" fillId="8" borderId="2" xfId="0" applyFont="1" applyFill="1" applyBorder="1" applyAlignment="1">
      <alignment horizontal="left" vertical="top" wrapText="1"/>
    </xf>
    <xf numFmtId="0" fontId="23" fillId="8" borderId="3" xfId="0" applyFont="1" applyFill="1" applyBorder="1" applyAlignment="1">
      <alignment horizontal="left" vertical="top" wrapText="1"/>
    </xf>
    <xf numFmtId="0" fontId="52" fillId="8" borderId="2" xfId="3" applyFill="1" applyBorder="1" applyAlignment="1">
      <alignment horizontal="center" vertical="center" wrapText="1"/>
    </xf>
    <xf numFmtId="0" fontId="52" fillId="8" borderId="4" xfId="3" applyFill="1" applyBorder="1" applyAlignment="1">
      <alignment horizontal="center" vertical="center" wrapText="1"/>
    </xf>
    <xf numFmtId="0" fontId="52" fillId="8" borderId="3" xfId="3"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51" fillId="6" borderId="2" xfId="0" applyFont="1" applyFill="1" applyBorder="1" applyAlignment="1">
      <alignment horizontal="center" vertical="top"/>
    </xf>
    <xf numFmtId="0" fontId="51" fillId="6" borderId="4" xfId="0" applyFont="1" applyFill="1" applyBorder="1" applyAlignment="1">
      <alignment horizontal="center" vertical="top"/>
    </xf>
    <xf numFmtId="0" fontId="51" fillId="6" borderId="3" xfId="0" applyFont="1" applyFill="1" applyBorder="1" applyAlignment="1">
      <alignment horizontal="center" vertical="top"/>
    </xf>
    <xf numFmtId="0" fontId="51" fillId="6" borderId="2" xfId="0" applyFont="1" applyFill="1" applyBorder="1" applyAlignment="1">
      <alignment horizontal="center" vertical="top" wrapText="1"/>
    </xf>
    <xf numFmtId="0" fontId="51" fillId="6" borderId="4" xfId="0" applyFont="1" applyFill="1" applyBorder="1" applyAlignment="1">
      <alignment horizontal="center" vertical="top" wrapText="1"/>
    </xf>
    <xf numFmtId="0" fontId="51" fillId="6" borderId="3" xfId="0" applyFont="1" applyFill="1" applyBorder="1" applyAlignment="1">
      <alignment horizontal="center" vertical="top" wrapText="1"/>
    </xf>
    <xf numFmtId="0" fontId="51" fillId="6" borderId="1" xfId="0" applyFont="1" applyFill="1" applyBorder="1" applyAlignment="1">
      <alignment horizontal="center" vertical="top" wrapText="1"/>
    </xf>
    <xf numFmtId="0" fontId="47" fillId="7" borderId="2" xfId="0" applyFont="1" applyFill="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47" fillId="7" borderId="3" xfId="0" applyFont="1" applyFill="1" applyBorder="1" applyAlignment="1" applyProtection="1">
      <alignment horizontal="center" vertical="center"/>
      <protection locked="0"/>
    </xf>
    <xf numFmtId="0" fontId="36" fillId="8" borderId="9"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9" fillId="8" borderId="3" xfId="0" applyFont="1" applyFill="1" applyBorder="1" applyAlignment="1">
      <alignment horizontal="left" vertical="top" wrapText="1"/>
    </xf>
    <xf numFmtId="0" fontId="31" fillId="8" borderId="2" xfId="0" applyFont="1" applyFill="1" applyBorder="1" applyAlignment="1">
      <alignment horizontal="left" vertical="center"/>
    </xf>
    <xf numFmtId="0" fontId="31" fillId="8" borderId="3" xfId="0" applyFont="1" applyFill="1" applyBorder="1" applyAlignment="1">
      <alignment horizontal="left" vertical="center"/>
    </xf>
    <xf numFmtId="0" fontId="51" fillId="6" borderId="2"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1" xfId="0" applyFont="1" applyFill="1" applyBorder="1" applyAlignment="1">
      <alignment horizontal="center" vertical="center"/>
    </xf>
    <xf numFmtId="0" fontId="23" fillId="8" borderId="2"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26" fillId="8" borderId="2" xfId="0" applyFont="1" applyFill="1" applyBorder="1" applyAlignment="1">
      <alignment horizontal="left" vertical="center"/>
    </xf>
    <xf numFmtId="0" fontId="26" fillId="8" borderId="3" xfId="0" applyFont="1" applyFill="1" applyBorder="1" applyAlignment="1">
      <alignment horizontal="left" vertical="center"/>
    </xf>
    <xf numFmtId="0" fontId="7" fillId="8" borderId="2" xfId="0" applyFont="1" applyFill="1" applyBorder="1" applyAlignment="1">
      <alignment horizontal="left" vertical="top" wrapText="1"/>
    </xf>
    <xf numFmtId="0" fontId="27" fillId="8" borderId="3" xfId="0" applyFont="1" applyFill="1" applyBorder="1" applyAlignment="1">
      <alignment horizontal="left" vertical="top" wrapText="1"/>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18" fillId="8" borderId="2"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51" fillId="8" borderId="2" xfId="0" applyFont="1" applyFill="1" applyBorder="1" applyAlignment="1">
      <alignment horizontal="left" vertical="center" wrapText="1"/>
    </xf>
    <xf numFmtId="0" fontId="51" fillId="8" borderId="4" xfId="0" applyFont="1" applyFill="1" applyBorder="1" applyAlignment="1">
      <alignment horizontal="left" vertical="center" wrapText="1"/>
    </xf>
    <xf numFmtId="0" fontId="51" fillId="8" borderId="3" xfId="0" applyFont="1" applyFill="1" applyBorder="1" applyAlignment="1">
      <alignment horizontal="left" vertical="center" wrapText="1"/>
    </xf>
    <xf numFmtId="9" fontId="51" fillId="8" borderId="2" xfId="0" applyNumberFormat="1" applyFont="1" applyFill="1" applyBorder="1" applyAlignment="1">
      <alignment horizontal="center" vertical="center" wrapText="1"/>
    </xf>
    <xf numFmtId="9" fontId="51" fillId="8" borderId="4" xfId="0" applyNumberFormat="1" applyFont="1" applyFill="1" applyBorder="1" applyAlignment="1">
      <alignment horizontal="center" vertical="center" wrapText="1"/>
    </xf>
    <xf numFmtId="9" fontId="51" fillId="8" borderId="3"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7" fillId="8" borderId="2" xfId="0" applyFont="1" applyFill="1" applyBorder="1" applyAlignment="1">
      <alignment horizontal="left" vertical="top" wrapText="1"/>
    </xf>
    <xf numFmtId="0" fontId="17" fillId="8" borderId="3" xfId="0" applyFont="1" applyFill="1" applyBorder="1" applyAlignment="1">
      <alignment horizontal="left" vertical="top" wrapText="1"/>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3" xfId="0" applyFont="1" applyFill="1" applyBorder="1" applyAlignment="1">
      <alignment horizontal="left" vertical="center" wrapText="1"/>
    </xf>
    <xf numFmtId="0" fontId="29" fillId="8" borderId="2" xfId="0" applyFont="1" applyFill="1" applyBorder="1" applyAlignment="1">
      <alignment horizontal="left" vertical="center" wrapText="1"/>
    </xf>
    <xf numFmtId="0" fontId="29" fillId="8" borderId="3" xfId="0" applyFont="1" applyFill="1" applyBorder="1" applyAlignment="1">
      <alignment horizontal="left" vertical="center" wrapText="1"/>
    </xf>
    <xf numFmtId="0" fontId="29"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36" fillId="8" borderId="5" xfId="0" applyFont="1" applyFill="1" applyBorder="1" applyAlignment="1">
      <alignment horizontal="left" vertical="center" wrapText="1"/>
    </xf>
    <xf numFmtId="0" fontId="36" fillId="8" borderId="6" xfId="0" applyFont="1" applyFill="1" applyBorder="1" applyAlignment="1">
      <alignment horizontal="left" vertical="center" wrapText="1"/>
    </xf>
    <xf numFmtId="0" fontId="36" fillId="8" borderId="11" xfId="0" applyFont="1" applyFill="1" applyBorder="1" applyAlignment="1">
      <alignment horizontal="left" vertical="center" wrapText="1"/>
    </xf>
    <xf numFmtId="0" fontId="36" fillId="8" borderId="13" xfId="0" applyFont="1" applyFill="1" applyBorder="1" applyAlignment="1">
      <alignment horizontal="left" vertical="center" wrapText="1"/>
    </xf>
    <xf numFmtId="0" fontId="68" fillId="10" borderId="25" xfId="0" applyFont="1" applyFill="1" applyBorder="1" applyAlignment="1">
      <alignment horizontal="center" vertical="center"/>
    </xf>
    <xf numFmtId="0" fontId="68" fillId="10" borderId="26" xfId="0" applyFont="1" applyFill="1" applyBorder="1" applyAlignment="1">
      <alignment horizontal="center" vertical="center"/>
    </xf>
    <xf numFmtId="0" fontId="68" fillId="10" borderId="27" xfId="0" applyFont="1" applyFill="1" applyBorder="1" applyAlignment="1">
      <alignment horizontal="center" vertical="center"/>
    </xf>
    <xf numFmtId="0" fontId="68" fillId="10" borderId="18" xfId="0" applyFont="1" applyFill="1" applyBorder="1" applyAlignment="1">
      <alignment horizontal="center" vertical="center"/>
    </xf>
    <xf numFmtId="0" fontId="68" fillId="10" borderId="19" xfId="0" applyFont="1" applyFill="1" applyBorder="1" applyAlignment="1">
      <alignment horizontal="center" vertical="center"/>
    </xf>
    <xf numFmtId="0" fontId="68" fillId="10" borderId="20" xfId="0" applyFont="1" applyFill="1" applyBorder="1" applyAlignment="1">
      <alignment horizontal="center" vertical="center"/>
    </xf>
    <xf numFmtId="0" fontId="50" fillId="8" borderId="2" xfId="0" applyFont="1" applyFill="1" applyBorder="1" applyAlignment="1">
      <alignment horizontal="left" vertical="top" wrapText="1"/>
    </xf>
    <xf numFmtId="0" fontId="50" fillId="8" borderId="3" xfId="0" applyFont="1" applyFill="1" applyBorder="1" applyAlignment="1">
      <alignment horizontal="left" vertical="top" wrapText="1"/>
    </xf>
    <xf numFmtId="0" fontId="9" fillId="8" borderId="2" xfId="0" applyFont="1" applyFill="1" applyBorder="1" applyAlignment="1">
      <alignment vertical="center" wrapText="1"/>
    </xf>
    <xf numFmtId="0" fontId="9" fillId="8" borderId="3" xfId="0" applyFont="1" applyFill="1" applyBorder="1" applyAlignment="1">
      <alignment vertical="center" wrapText="1"/>
    </xf>
    <xf numFmtId="0" fontId="50" fillId="8" borderId="2" xfId="0" applyFont="1" applyFill="1" applyBorder="1" applyAlignment="1">
      <alignment horizontal="left" vertical="center" wrapText="1"/>
    </xf>
    <xf numFmtId="0" fontId="50" fillId="8" borderId="3" xfId="0" applyFont="1" applyFill="1" applyBorder="1" applyAlignment="1">
      <alignment horizontal="left" vertical="center" wrapText="1"/>
    </xf>
    <xf numFmtId="0" fontId="43" fillId="8" borderId="2" xfId="0" applyFont="1" applyFill="1" applyBorder="1" applyAlignment="1">
      <alignment horizontal="left" vertical="center"/>
    </xf>
    <xf numFmtId="0" fontId="43" fillId="8" borderId="4" xfId="0" applyFont="1" applyFill="1" applyBorder="1" applyAlignment="1">
      <alignment horizontal="left" vertical="center"/>
    </xf>
    <xf numFmtId="0" fontId="43" fillId="8" borderId="3" xfId="0" applyFont="1" applyFill="1" applyBorder="1" applyAlignment="1">
      <alignment horizontal="left" vertical="center"/>
    </xf>
    <xf numFmtId="0" fontId="52" fillId="10" borderId="2" xfId="3" applyFill="1" applyBorder="1" applyAlignment="1">
      <alignment horizontal="center" vertical="center"/>
    </xf>
    <xf numFmtId="0" fontId="52" fillId="10" borderId="4" xfId="3" applyFill="1" applyBorder="1" applyAlignment="1">
      <alignment horizontal="center" vertical="center"/>
    </xf>
    <xf numFmtId="0" fontId="52" fillId="10" borderId="3" xfId="3" applyFill="1" applyBorder="1" applyAlignment="1">
      <alignment horizontal="center" vertical="center"/>
    </xf>
    <xf numFmtId="0" fontId="34" fillId="8" borderId="2" xfId="0" applyFont="1" applyFill="1" applyBorder="1" applyAlignment="1">
      <alignment horizontal="left" vertical="center" wrapText="1"/>
    </xf>
    <xf numFmtId="0" fontId="34" fillId="8" borderId="3" xfId="0" applyFont="1" applyFill="1" applyBorder="1" applyAlignment="1">
      <alignment horizontal="left" vertical="center" wrapText="1"/>
    </xf>
    <xf numFmtId="0" fontId="39" fillId="5" borderId="29" xfId="0" applyFont="1" applyFill="1" applyBorder="1" applyAlignment="1">
      <alignment horizontal="center" vertical="center"/>
    </xf>
    <xf numFmtId="0" fontId="39" fillId="5" borderId="26" xfId="0" applyFont="1" applyFill="1" applyBorder="1" applyAlignment="1">
      <alignment horizontal="center" vertical="center"/>
    </xf>
    <xf numFmtId="0" fontId="39" fillId="5" borderId="3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12" xfId="0" applyFont="1" applyFill="1" applyBorder="1" applyAlignment="1">
      <alignment horizontal="center" vertical="center"/>
    </xf>
    <xf numFmtId="0" fontId="39" fillId="5" borderId="13" xfId="0" applyFont="1" applyFill="1" applyBorder="1" applyAlignment="1">
      <alignment horizontal="center" vertical="center"/>
    </xf>
    <xf numFmtId="0" fontId="36" fillId="8" borderId="2" xfId="0" applyFont="1" applyFill="1" applyBorder="1" applyAlignment="1">
      <alignment horizontal="left" vertical="center"/>
    </xf>
    <xf numFmtId="0" fontId="36" fillId="8" borderId="3" xfId="0" applyFont="1" applyFill="1" applyBorder="1" applyAlignment="1">
      <alignment horizontal="left" vertical="center"/>
    </xf>
    <xf numFmtId="0" fontId="44" fillId="4" borderId="2" xfId="0" applyFont="1" applyFill="1" applyBorder="1" applyAlignment="1">
      <alignment horizontal="center" vertical="top" wrapText="1"/>
    </xf>
    <xf numFmtId="0" fontId="44" fillId="4" borderId="3" xfId="0" applyFont="1" applyFill="1" applyBorder="1" applyAlignment="1">
      <alignment horizontal="center" vertical="top" wrapText="1"/>
    </xf>
    <xf numFmtId="0" fontId="44" fillId="4" borderId="2" xfId="0" applyFont="1" applyFill="1" applyBorder="1" applyAlignment="1">
      <alignment horizontal="center" vertical="center"/>
    </xf>
    <xf numFmtId="0" fontId="44" fillId="4" borderId="3" xfId="0" applyFont="1" applyFill="1" applyBorder="1" applyAlignment="1">
      <alignment horizontal="center" vertical="center"/>
    </xf>
    <xf numFmtId="0" fontId="17" fillId="8" borderId="2"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41" fillId="4" borderId="2" xfId="0" applyFont="1" applyFill="1" applyBorder="1" applyAlignment="1">
      <alignment horizontal="center" vertical="center"/>
    </xf>
    <xf numFmtId="0" fontId="41" fillId="4" borderId="4" xfId="0" applyFont="1" applyFill="1" applyBorder="1" applyAlignment="1">
      <alignment horizontal="center" vertical="center"/>
    </xf>
    <xf numFmtId="0" fontId="41" fillId="4" borderId="3" xfId="0" applyFont="1" applyFill="1" applyBorder="1" applyAlignment="1">
      <alignment horizontal="center" vertical="center"/>
    </xf>
    <xf numFmtId="0" fontId="49" fillId="8" borderId="2" xfId="0" applyFont="1" applyFill="1" applyBorder="1" applyAlignment="1">
      <alignment horizontal="left" vertical="top"/>
    </xf>
    <xf numFmtId="0" fontId="49" fillId="8" borderId="4" xfId="0" applyFont="1" applyFill="1" applyBorder="1" applyAlignment="1">
      <alignment horizontal="left" vertical="top"/>
    </xf>
    <xf numFmtId="0" fontId="49" fillId="8" borderId="3" xfId="0" applyFont="1" applyFill="1" applyBorder="1" applyAlignment="1">
      <alignment horizontal="left" vertical="top"/>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2" fillId="8" borderId="43"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9" fontId="5" fillId="8" borderId="10" xfId="0" applyNumberFormat="1" applyFont="1" applyFill="1" applyBorder="1" applyAlignment="1">
      <alignment horizontal="center" vertical="center" wrapText="1"/>
    </xf>
    <xf numFmtId="9" fontId="5" fillId="8" borderId="8"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52" fillId="8" borderId="2" xfId="3" applyFont="1" applyFill="1" applyBorder="1" applyAlignment="1">
      <alignment horizontal="center" vertical="center" wrapText="1"/>
    </xf>
    <xf numFmtId="0" fontId="52" fillId="8" borderId="4" xfId="3" applyFont="1" applyFill="1" applyBorder="1" applyAlignment="1">
      <alignment horizontal="center" vertical="center" wrapText="1"/>
    </xf>
    <xf numFmtId="0" fontId="52" fillId="8" borderId="3" xfId="3"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46" fillId="6"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46" fillId="6" borderId="11" xfId="0" applyFont="1" applyFill="1" applyBorder="1" applyAlignment="1">
      <alignment horizontal="center" vertical="center"/>
    </xf>
    <xf numFmtId="0" fontId="46" fillId="6" borderId="12" xfId="0" applyFont="1" applyFill="1" applyBorder="1" applyAlignment="1">
      <alignment horizontal="center" vertical="center"/>
    </xf>
    <xf numFmtId="0" fontId="46" fillId="6" borderId="13" xfId="0" applyFont="1" applyFill="1" applyBorder="1" applyAlignment="1">
      <alignment horizontal="center" vertical="center"/>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8" borderId="38" xfId="0" applyFont="1" applyFill="1" applyBorder="1" applyAlignment="1">
      <alignment horizontal="center" vertical="center" wrapText="1"/>
    </xf>
    <xf numFmtId="9" fontId="57" fillId="8" borderId="35" xfId="0" applyNumberFormat="1" applyFont="1" applyFill="1" applyBorder="1" applyAlignment="1">
      <alignment horizontal="center" vertical="center"/>
    </xf>
    <xf numFmtId="9" fontId="57" fillId="8" borderId="42" xfId="0" applyNumberFormat="1"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53" fillId="8" borderId="1" xfId="0" applyFont="1" applyFill="1" applyBorder="1" applyAlignment="1" applyProtection="1">
      <alignment horizontal="center" vertical="center"/>
      <protection locked="0"/>
    </xf>
    <xf numFmtId="0" fontId="43" fillId="14" borderId="26" xfId="0" applyFont="1" applyFill="1" applyBorder="1" applyAlignment="1">
      <alignment horizontal="center" vertical="center" wrapText="1"/>
    </xf>
    <xf numFmtId="0" fontId="43" fillId="14" borderId="0" xfId="0" applyFont="1" applyFill="1" applyBorder="1" applyAlignment="1">
      <alignment horizontal="center" vertical="center" wrapText="1"/>
    </xf>
    <xf numFmtId="0" fontId="43" fillId="14" borderId="1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2" fillId="8" borderId="43" xfId="0" applyNumberFormat="1" applyFont="1" applyFill="1" applyBorder="1" applyAlignment="1">
      <alignment horizontal="center" vertical="center" wrapText="1"/>
    </xf>
    <xf numFmtId="0" fontId="2" fillId="8" borderId="44" xfId="0" applyNumberFormat="1" applyFont="1" applyFill="1" applyBorder="1" applyAlignment="1">
      <alignment horizontal="center" vertical="center" wrapText="1"/>
    </xf>
    <xf numFmtId="9" fontId="2" fillId="8" borderId="46" xfId="1" applyFont="1" applyFill="1" applyBorder="1" applyAlignment="1">
      <alignment horizontal="center" vertical="center" wrapText="1"/>
    </xf>
    <xf numFmtId="9" fontId="2" fillId="8" borderId="49" xfId="1" applyFont="1" applyFill="1" applyBorder="1" applyAlignment="1">
      <alignment horizontal="center" vertical="center" wrapText="1"/>
    </xf>
    <xf numFmtId="0" fontId="52" fillId="8" borderId="47" xfId="3" applyFont="1" applyFill="1" applyBorder="1" applyAlignment="1">
      <alignment horizontal="center" vertical="center" wrapText="1"/>
    </xf>
    <xf numFmtId="0" fontId="52" fillId="8" borderId="50" xfId="3" applyFont="1" applyFill="1" applyBorder="1" applyAlignment="1">
      <alignment horizontal="center" vertical="center" wrapText="1"/>
    </xf>
    <xf numFmtId="0" fontId="64" fillId="12" borderId="24" xfId="0" applyFont="1" applyFill="1" applyBorder="1" applyAlignment="1" applyProtection="1">
      <alignment horizontal="center" vertical="center"/>
      <protection locked="0"/>
    </xf>
    <xf numFmtId="0" fontId="64" fillId="12" borderId="3" xfId="0" applyFont="1" applyFill="1" applyBorder="1" applyAlignment="1" applyProtection="1">
      <alignment horizontal="center" vertical="center"/>
      <protection locked="0"/>
    </xf>
    <xf numFmtId="0" fontId="65" fillId="12" borderId="3" xfId="0" applyFont="1" applyFill="1" applyBorder="1" applyAlignment="1" applyProtection="1">
      <alignment horizontal="center" vertical="center"/>
      <protection locked="0"/>
    </xf>
    <xf numFmtId="0" fontId="0" fillId="8" borderId="2"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4"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41" fillId="5" borderId="2" xfId="0" applyFont="1" applyFill="1" applyBorder="1" applyAlignment="1">
      <alignment horizontal="center" vertical="center"/>
    </xf>
    <xf numFmtId="0" fontId="41" fillId="5" borderId="4" xfId="0" applyFont="1" applyFill="1" applyBorder="1" applyAlignment="1">
      <alignment horizontal="center" vertical="center"/>
    </xf>
    <xf numFmtId="0" fontId="41" fillId="5" borderId="3" xfId="0" applyFont="1" applyFill="1" applyBorder="1" applyAlignment="1">
      <alignment horizontal="center" vertical="center"/>
    </xf>
    <xf numFmtId="0" fontId="7" fillId="8" borderId="11" xfId="0" applyFont="1" applyFill="1" applyBorder="1" applyAlignment="1">
      <alignment horizontal="left" vertical="center" wrapText="1"/>
    </xf>
    <xf numFmtId="0" fontId="11" fillId="8" borderId="12"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48" fillId="6" borderId="2"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3" xfId="0" applyFont="1" applyFill="1" applyBorder="1" applyAlignment="1">
      <alignment horizontal="center" vertical="center"/>
    </xf>
    <xf numFmtId="0" fontId="16" fillId="8" borderId="2"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center" vertical="center" wrapText="1"/>
      <protection locked="0"/>
    </xf>
    <xf numFmtId="0" fontId="43" fillId="5" borderId="11" xfId="0" applyFont="1" applyFill="1" applyBorder="1" applyAlignment="1">
      <alignment horizontal="center" vertical="center"/>
    </xf>
    <xf numFmtId="0" fontId="43" fillId="5" borderId="12" xfId="0" applyFont="1" applyFill="1" applyBorder="1" applyAlignment="1">
      <alignment horizontal="center" vertical="center"/>
    </xf>
    <xf numFmtId="0" fontId="43" fillId="5" borderId="13" xfId="0" applyFont="1" applyFill="1" applyBorder="1" applyAlignment="1">
      <alignment horizontal="center" vertical="center"/>
    </xf>
    <xf numFmtId="0" fontId="42" fillId="8" borderId="2" xfId="0" applyFont="1" applyFill="1" applyBorder="1" applyAlignment="1">
      <alignment horizontal="center" vertical="center"/>
    </xf>
    <xf numFmtId="0" fontId="42" fillId="8" borderId="4" xfId="0" applyFont="1" applyFill="1" applyBorder="1" applyAlignment="1">
      <alignment horizontal="center" vertical="center"/>
    </xf>
    <xf numFmtId="0" fontId="42" fillId="8" borderId="3" xfId="0" applyFont="1" applyFill="1" applyBorder="1" applyAlignment="1">
      <alignment horizontal="center" vertical="center"/>
    </xf>
    <xf numFmtId="0" fontId="11" fillId="8" borderId="1" xfId="0" applyFont="1" applyFill="1" applyBorder="1" applyAlignment="1">
      <alignment horizontal="center" vertical="center"/>
    </xf>
    <xf numFmtId="0" fontId="51" fillId="8" borderId="1" xfId="0" applyFont="1" applyFill="1" applyBorder="1" applyAlignment="1">
      <alignment horizontal="center" vertical="center"/>
    </xf>
    <xf numFmtId="0" fontId="7" fillId="8" borderId="14"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1" fillId="8" borderId="15" xfId="0" applyFont="1" applyFill="1" applyBorder="1" applyAlignment="1">
      <alignment horizontal="left" vertical="center" wrapText="1"/>
    </xf>
    <xf numFmtId="0" fontId="14" fillId="8" borderId="2"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55" fillId="8" borderId="2" xfId="3" applyFont="1" applyFill="1" applyBorder="1" applyAlignment="1">
      <alignment horizontal="center" vertical="center" wrapText="1"/>
    </xf>
    <xf numFmtId="0" fontId="55" fillId="8" borderId="3" xfId="3" applyFont="1" applyFill="1" applyBorder="1" applyAlignment="1">
      <alignment horizontal="center" vertical="center" wrapText="1"/>
    </xf>
    <xf numFmtId="0" fontId="7" fillId="8" borderId="0"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7" fillId="8" borderId="14" xfId="0" applyFont="1" applyFill="1" applyBorder="1" applyAlignment="1">
      <alignment horizontal="left" vertical="center"/>
    </xf>
    <xf numFmtId="0" fontId="7" fillId="8" borderId="0" xfId="0" applyFont="1" applyFill="1" applyBorder="1" applyAlignment="1">
      <alignment horizontal="left" vertical="center"/>
    </xf>
    <xf numFmtId="0" fontId="7" fillId="8" borderId="15" xfId="0" applyFont="1" applyFill="1" applyBorder="1" applyAlignment="1">
      <alignment horizontal="left" vertical="center"/>
    </xf>
    <xf numFmtId="0" fontId="11" fillId="8" borderId="14" xfId="0" applyFont="1" applyFill="1" applyBorder="1" applyAlignment="1">
      <alignment horizontal="left" vertical="center"/>
    </xf>
    <xf numFmtId="0" fontId="11" fillId="8" borderId="0" xfId="0" applyFont="1" applyFill="1" applyBorder="1" applyAlignment="1">
      <alignment horizontal="left" vertical="center"/>
    </xf>
    <xf numFmtId="0" fontId="11" fillId="8" borderId="15" xfId="0" applyFont="1" applyFill="1" applyBorder="1" applyAlignment="1">
      <alignment horizontal="left" vertical="center"/>
    </xf>
    <xf numFmtId="0" fontId="51" fillId="8" borderId="5" xfId="0" applyFont="1" applyFill="1" applyBorder="1" applyAlignment="1">
      <alignment horizontal="left" vertical="center" wrapText="1"/>
    </xf>
    <xf numFmtId="0" fontId="51" fillId="8" borderId="7" xfId="0" applyFont="1" applyFill="1" applyBorder="1" applyAlignment="1">
      <alignment horizontal="left" vertical="center" wrapText="1"/>
    </xf>
    <xf numFmtId="0" fontId="51" fillId="8" borderId="6" xfId="0" applyFont="1" applyFill="1" applyBorder="1" applyAlignment="1">
      <alignment horizontal="left" vertical="center" wrapText="1"/>
    </xf>
    <xf numFmtId="0" fontId="43" fillId="5" borderId="2"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3" xfId="0" applyFont="1" applyFill="1" applyBorder="1" applyAlignment="1">
      <alignment horizontal="center" vertical="center"/>
    </xf>
    <xf numFmtId="9" fontId="2" fillId="8" borderId="45" xfId="0" applyNumberFormat="1" applyFont="1" applyFill="1" applyBorder="1" applyAlignment="1">
      <alignment horizontal="center" vertical="center" wrapText="1"/>
    </xf>
    <xf numFmtId="9" fontId="2" fillId="8" borderId="48" xfId="0" applyNumberFormat="1" applyFont="1" applyFill="1" applyBorder="1" applyAlignment="1">
      <alignment horizontal="center" vertical="center" wrapText="1"/>
    </xf>
    <xf numFmtId="0" fontId="40" fillId="8" borderId="14" xfId="0" applyFont="1" applyFill="1" applyBorder="1" applyAlignment="1">
      <alignment horizontal="center" vertical="center"/>
    </xf>
    <xf numFmtId="0" fontId="40" fillId="8" borderId="0" xfId="0" applyFont="1" applyFill="1" applyBorder="1" applyAlignment="1">
      <alignment horizontal="center" vertical="center"/>
    </xf>
    <xf numFmtId="0" fontId="40" fillId="8" borderId="15" xfId="0" applyFont="1" applyFill="1" applyBorder="1" applyAlignment="1">
      <alignment horizontal="center" vertical="center"/>
    </xf>
    <xf numFmtId="0" fontId="44" fillId="2" borderId="4" xfId="0" applyFont="1" applyFill="1" applyBorder="1" applyAlignment="1" applyProtection="1">
      <alignment horizontal="center" vertical="center"/>
      <protection locked="0"/>
    </xf>
    <xf numFmtId="0" fontId="0" fillId="8" borderId="4" xfId="0" applyFont="1" applyFill="1" applyBorder="1" applyAlignment="1" applyProtection="1">
      <alignment horizontal="center" vertical="center" wrapText="1"/>
      <protection locked="0"/>
    </xf>
    <xf numFmtId="0" fontId="54" fillId="8" borderId="2" xfId="0" applyFont="1" applyFill="1" applyBorder="1" applyAlignment="1">
      <alignment horizontal="center" vertical="center"/>
    </xf>
    <xf numFmtId="0" fontId="54" fillId="8" borderId="4" xfId="0" applyFont="1" applyFill="1" applyBorder="1" applyAlignment="1">
      <alignment horizontal="center" vertical="center"/>
    </xf>
    <xf numFmtId="0" fontId="54" fillId="8" borderId="3" xfId="0" applyFont="1" applyFill="1" applyBorder="1" applyAlignment="1">
      <alignment horizontal="center" vertical="center"/>
    </xf>
    <xf numFmtId="0" fontId="53" fillId="8" borderId="9" xfId="0" applyFont="1" applyFill="1" applyBorder="1" applyAlignment="1">
      <alignment horizontal="center" vertical="center" wrapText="1"/>
    </xf>
    <xf numFmtId="0" fontId="53" fillId="8" borderId="10" xfId="0" applyFont="1" applyFill="1" applyBorder="1" applyAlignment="1">
      <alignment horizontal="center" vertical="center" wrapText="1"/>
    </xf>
    <xf numFmtId="0" fontId="53" fillId="8" borderId="8"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12"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1" xfId="0" applyFont="1" applyFill="1" applyBorder="1" applyAlignment="1">
      <alignment horizontal="center" vertical="center"/>
    </xf>
    <xf numFmtId="49" fontId="14" fillId="8" borderId="1" xfId="0" applyNumberFormat="1" applyFont="1" applyFill="1" applyBorder="1" applyAlignment="1">
      <alignment horizontal="center" vertical="center" wrapText="1"/>
    </xf>
  </cellXfs>
  <cellStyles count="12">
    <cellStyle name="Hipervínculo" xfId="3" builtinId="8"/>
    <cellStyle name="Hipervínculo 2" xfId="10"/>
    <cellStyle name="Millares [0]" xfId="5" builtinId="6"/>
    <cellStyle name="Millares [0] 2 2" xfId="4"/>
    <cellStyle name="Millares [0] 2 2 2" xfId="8"/>
    <cellStyle name="Normal" xfId="0" builtinId="0"/>
    <cellStyle name="Normal 2" xfId="2"/>
    <cellStyle name="Normal 2 2" xfId="7"/>
    <cellStyle name="Normal 2 3" xfId="11"/>
    <cellStyle name="Porcentaje" xfId="1" builtinId="5"/>
    <cellStyle name="Porcentaje 2" xfId="6"/>
    <cellStyle name="Porcentaje 4" xfId="9"/>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2º</a:t>
            </a:r>
            <a:r>
              <a:rPr lang="es-ES" sz="1600" baseline="0"/>
              <a:t> TRIMESTRE 2025</a:t>
            </a:r>
            <a:endParaRPr lang="es-ES" sz="1600"/>
          </a:p>
        </c:rich>
      </c:tx>
      <c:layout/>
      <c:overlay val="0"/>
    </c:title>
    <c:autoTitleDeleted val="0"/>
    <c:view3D>
      <c:rotX val="30"/>
      <c:rotY val="165"/>
      <c:rAngAx val="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c:ext xmlns:c16="http://schemas.microsoft.com/office/drawing/2014/chart" uri="{C3380CC4-5D6E-409C-BE32-E72D297353CC}">
                <c16:uniqueId val="{00000001-0CD5-473F-A5E5-3FFDA2BDF156}"/>
              </c:ext>
            </c:extLst>
          </c:dPt>
          <c:dPt>
            <c:idx val="1"/>
            <c:bubble3D val="0"/>
            <c:spPr>
              <a:solidFill>
                <a:srgbClr val="FFFF00"/>
              </a:solidFill>
            </c:spPr>
            <c:extLst>
              <c:ext xmlns:c16="http://schemas.microsoft.com/office/drawing/2014/chart" uri="{C3380CC4-5D6E-409C-BE32-E72D297353CC}">
                <c16:uniqueId val="{00000003-0CD5-473F-A5E5-3FFDA2BDF156}"/>
              </c:ext>
            </c:extLst>
          </c:dPt>
          <c:dPt>
            <c:idx val="2"/>
            <c:bubble3D val="0"/>
            <c:spPr>
              <a:solidFill>
                <a:srgbClr val="3399FF"/>
              </a:solidFill>
            </c:spPr>
            <c:extLst>
              <c:ext xmlns:c16="http://schemas.microsoft.com/office/drawing/2014/chart" uri="{C3380CC4-5D6E-409C-BE32-E72D297353CC}">
                <c16:uniqueId val="{00000005-0CD5-473F-A5E5-3FFDA2BDF156}"/>
              </c:ext>
            </c:extLst>
          </c:dPt>
          <c:dPt>
            <c:idx val="3"/>
            <c:bubble3D val="0"/>
            <c:spPr>
              <a:solidFill>
                <a:srgbClr val="33CC33"/>
              </a:solidFill>
            </c:spPr>
            <c:extLst>
              <c:ext xmlns:c16="http://schemas.microsoft.com/office/drawing/2014/chart" uri="{C3380CC4-5D6E-409C-BE32-E72D297353CC}">
                <c16:uniqueId val="{00000007-0CD5-473F-A5E5-3FFDA2BDF156}"/>
              </c:ext>
            </c:extLst>
          </c:dPt>
          <c:dPt>
            <c:idx val="4"/>
            <c:bubble3D val="0"/>
            <c:spPr>
              <a:solidFill>
                <a:srgbClr val="FF6600"/>
              </a:solidFill>
            </c:spPr>
            <c:extLst>
              <c:ext xmlns:c16="http://schemas.microsoft.com/office/drawing/2014/chart" uri="{C3380CC4-5D6E-409C-BE32-E72D297353CC}">
                <c16:uniqueId val="{00000009-0CD5-473F-A5E5-3FFDA2BDF156}"/>
              </c:ext>
            </c:extLst>
          </c:dPt>
          <c:dPt>
            <c:idx val="5"/>
            <c:bubble3D val="0"/>
            <c:spPr>
              <a:solidFill>
                <a:srgbClr val="FF33CC"/>
              </a:solidFill>
            </c:spPr>
            <c:extLst>
              <c:ext xmlns:c16="http://schemas.microsoft.com/office/drawing/2014/chart" uri="{C3380CC4-5D6E-409C-BE32-E72D297353CC}">
                <c16:uniqueId val="{0000000B-0CD5-473F-A5E5-3FFDA2BDF156}"/>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0CD5-473F-A5E5-3FFDA2BDF156}"/>
                </c:ext>
              </c:extLst>
            </c:dLbl>
            <c:dLbl>
              <c:idx val="1"/>
              <c:layout>
                <c:manualLayout>
                  <c:x val="-0.1313626322824217"/>
                  <c:y val="3.4374380760662029E-2"/>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0CD5-473F-A5E5-3FFDA2BDF156}"/>
                </c:ext>
              </c:extLst>
            </c:dLbl>
            <c:dLbl>
              <c:idx val="2"/>
              <c:layout>
                <c:manualLayout>
                  <c:x val="0.24432288083581136"/>
                  <c:y val="-2.1137242882567235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0CD5-473F-A5E5-3FFDA2BDF156}"/>
                </c:ext>
              </c:extLst>
            </c:dLbl>
            <c:dLbl>
              <c:idx val="3"/>
              <c:layout>
                <c:manualLayout>
                  <c:x val="6.3548058959968623E-2"/>
                  <c:y val="5.6610744531711485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0CD5-473F-A5E5-3FFDA2BDF156}"/>
                </c:ext>
              </c:extLst>
            </c:dLbl>
            <c:dLbl>
              <c:idx val="4"/>
              <c:layout>
                <c:manualLayout>
                  <c:x val="0.13987395134706732"/>
                  <c:y val="0.12575255207196193"/>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0CD5-473F-A5E5-3FFDA2BDF156}"/>
                </c:ext>
              </c:extLst>
            </c:dLbl>
            <c:dLbl>
              <c:idx val="5"/>
              <c:layout>
                <c:manualLayout>
                  <c:x val="0.11952451078899166"/>
                  <c:y val="0.1651114879536490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0CD5-473F-A5E5-3FFDA2BDF156}"/>
                </c:ext>
              </c:extLst>
            </c:dLbl>
            <c:dLbl>
              <c:idx val="6"/>
              <c:layout>
                <c:manualLayout>
                  <c:x val="1.7453047865602187E-3"/>
                  <c:y val="3.233934037931234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0CD5-473F-A5E5-3FFDA2BDF156}"/>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s-PY"/>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('[2]MATRIZ RCC_25'!$C$153,'[2]MATRIZ RCC_25'!$C$159,'[2]MATRIZ RCC_25'!$C$168,'[2]MATRIZ RCC_25'!$C$176,'[2]MATRIZ RCC_25'!$C$183,'[2]MATRIZ RCC_25'!$C$188)</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RCC_25'!$F$153,'[2]MATRIZ RCC_25'!$F$159,'[2]MATRIZ RCC_25'!$F$168,'[2]MATRIZ RCC_25'!$F$176,'[2]MATRIZ RCC_25'!$F$183,'[2]MATRIZ RCC_25'!$F$188)</c:f>
              <c:numCache>
                <c:formatCode>General</c:formatCode>
                <c:ptCount val="6"/>
                <c:pt idx="0">
                  <c:v>35291777258</c:v>
                </c:pt>
                <c:pt idx="1">
                  <c:v>10334522799</c:v>
                </c:pt>
                <c:pt idx="2">
                  <c:v>1789113752</c:v>
                </c:pt>
                <c:pt idx="3">
                  <c:v>20074064973</c:v>
                </c:pt>
                <c:pt idx="4">
                  <c:v>9928327120</c:v>
                </c:pt>
                <c:pt idx="5">
                  <c:v>7172607747</c:v>
                </c:pt>
              </c:numCache>
            </c:numRef>
          </c:val>
          <c:extLst>
            <c:ext xmlns:c16="http://schemas.microsoft.com/office/drawing/2014/chart" uri="{C3380CC4-5D6E-409C-BE32-E72D297353CC}">
              <c16:uniqueId val="{0000000D-0CD5-473F-A5E5-3FFDA2BDF156}"/>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2º TRIMESTRE 2025</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tx>
            <c:strRef>
              <c:f>'[2]MATRIZ RCC_25'!$F$100</c:f>
              <c:strCache>
                <c:ptCount val="1"/>
                <c:pt idx="0">
                  <c:v>Estado (Ejecución - Finiquitado)</c:v>
                </c:pt>
              </c:strCache>
            </c:strRef>
          </c:tx>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FABB-4995-867D-10DF94270097}"/>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FABB-4995-867D-10DF94270097}"/>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FABB-4995-867D-10DF94270097}"/>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'[2]MATRIZ RCC_25'!$G$142:$H$142</c:f>
              <c:strCache>
                <c:ptCount val="2"/>
                <c:pt idx="0">
                  <c:v>EJECUCIÓN</c:v>
                </c:pt>
                <c:pt idx="1">
                  <c:v>FINIQUITADO</c:v>
                </c:pt>
              </c:strCache>
            </c:strRef>
          </c:cat>
          <c:val>
            <c:numRef>
              <c:f>'[2]MATRIZ RCC_25'!$G$143:$H$143</c:f>
              <c:numCache>
                <c:formatCode>General</c:formatCode>
                <c:ptCount val="2"/>
                <c:pt idx="0">
                  <c:v>25</c:v>
                </c:pt>
                <c:pt idx="1">
                  <c:v>1</c:v>
                </c:pt>
              </c:numCache>
            </c:numRef>
          </c:val>
          <c:extLst>
            <c:ext xmlns:c16="http://schemas.microsoft.com/office/drawing/2014/chart" uri="{C3380CC4-5D6E-409C-BE32-E72D297353CC}">
              <c16:uniqueId val="{00000006-FABB-4995-867D-10DF94270097}"/>
            </c:ext>
          </c:extLst>
        </c:ser>
        <c:dLbls>
          <c:showLegendKey val="0"/>
          <c:showVal val="0"/>
          <c:showCatName val="0"/>
          <c:showSerName val="0"/>
          <c:showPercent val="0"/>
          <c:showBubbleSize val="0"/>
        </c:dLbls>
        <c:gapWidth val="141"/>
        <c:axId val="166039184"/>
        <c:axId val="166042992"/>
      </c:barChart>
      <c:catAx>
        <c:axId val="166039184"/>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66042992"/>
        <c:crosses val="autoZero"/>
        <c:auto val="1"/>
        <c:lblAlgn val="ctr"/>
        <c:lblOffset val="100"/>
        <c:noMultiLvlLbl val="0"/>
      </c:catAx>
      <c:valAx>
        <c:axId val="166042992"/>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166039184"/>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7.png"/><Relationship Id="rId3" Type="http://schemas.openxmlformats.org/officeDocument/2006/relationships/image" Target="../media/image3.png"/><Relationship Id="rId21" Type="http://schemas.openxmlformats.org/officeDocument/2006/relationships/chart" Target="../charts/chart2.xml"/><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chart" Target="../charts/chart1.xml"/><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1.png"/><Relationship Id="rId10" Type="http://schemas.openxmlformats.org/officeDocument/2006/relationships/image" Target="../media/image10.png"/><Relationship Id="rId19" Type="http://schemas.openxmlformats.org/officeDocument/2006/relationships/image" Target="../media/image18.emf"/><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0</xdr:col>
      <xdr:colOff>45207</xdr:colOff>
      <xdr:row>0</xdr:row>
      <xdr:rowOff>50418</xdr:rowOff>
    </xdr:from>
    <xdr:to>
      <xdr:col>1</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1074210</xdr:colOff>
      <xdr:row>0</xdr:row>
      <xdr:rowOff>71968</xdr:rowOff>
    </xdr:from>
    <xdr:to>
      <xdr:col>6</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1043459</xdr:colOff>
      <xdr:row>321</xdr:row>
      <xdr:rowOff>35718</xdr:rowOff>
    </xdr:from>
    <xdr:to>
      <xdr:col>4</xdr:col>
      <xdr:colOff>668361</xdr:colOff>
      <xdr:row>321</xdr:row>
      <xdr:rowOff>3857625</xdr:rowOff>
    </xdr:to>
    <xdr:pic>
      <xdr:nvPicPr>
        <xdr:cNvPr id="12" name="Imagen 11"/>
        <xdr:cNvPicPr>
          <a:picLocks noChangeAspect="1"/>
        </xdr:cNvPicPr>
      </xdr:nvPicPr>
      <xdr:blipFill>
        <a:blip xmlns:r="http://schemas.openxmlformats.org/officeDocument/2006/relationships" r:embed="rId3"/>
        <a:stretch>
          <a:fillRect/>
        </a:stretch>
      </xdr:blipFill>
      <xdr:spPr>
        <a:xfrm>
          <a:off x="4603428" y="290774437"/>
          <a:ext cx="3161058" cy="3821907"/>
        </a:xfrm>
        <a:prstGeom prst="rect">
          <a:avLst/>
        </a:prstGeom>
      </xdr:spPr>
    </xdr:pic>
    <xdr:clientData/>
  </xdr:twoCellAnchor>
  <xdr:twoCellAnchor editAs="oneCell">
    <xdr:from>
      <xdr:col>1</xdr:col>
      <xdr:colOff>1849933</xdr:colOff>
      <xdr:row>305</xdr:row>
      <xdr:rowOff>53659</xdr:rowOff>
    </xdr:from>
    <xdr:to>
      <xdr:col>4</xdr:col>
      <xdr:colOff>1236187</xdr:colOff>
      <xdr:row>305</xdr:row>
      <xdr:rowOff>1725082</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3246933" y="432954326"/>
          <a:ext cx="4984837" cy="1671423"/>
        </a:xfrm>
        <a:prstGeom prst="rect">
          <a:avLst/>
        </a:prstGeom>
      </xdr:spPr>
    </xdr:pic>
    <xdr:clientData/>
  </xdr:twoCellAnchor>
  <xdr:twoCellAnchor editAs="oneCell">
    <xdr:from>
      <xdr:col>0</xdr:col>
      <xdr:colOff>95251</xdr:colOff>
      <xdr:row>51</xdr:row>
      <xdr:rowOff>142875</xdr:rowOff>
    </xdr:from>
    <xdr:to>
      <xdr:col>6</xdr:col>
      <xdr:colOff>1738314</xdr:colOff>
      <xdr:row>51</xdr:row>
      <xdr:rowOff>4631532</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5"/>
        <a:srcRect l="25699" t="25524" r="25393" b="18089"/>
        <a:stretch/>
      </xdr:blipFill>
      <xdr:spPr>
        <a:xfrm>
          <a:off x="95251" y="33444656"/>
          <a:ext cx="12465844" cy="4488657"/>
        </a:xfrm>
        <a:prstGeom prst="rect">
          <a:avLst/>
        </a:prstGeom>
      </xdr:spPr>
    </xdr:pic>
    <xdr:clientData/>
  </xdr:twoCellAnchor>
  <xdr:twoCellAnchor editAs="oneCell">
    <xdr:from>
      <xdr:col>0</xdr:col>
      <xdr:colOff>35719</xdr:colOff>
      <xdr:row>314</xdr:row>
      <xdr:rowOff>35718</xdr:rowOff>
    </xdr:from>
    <xdr:to>
      <xdr:col>6</xdr:col>
      <xdr:colOff>1580130</xdr:colOff>
      <xdr:row>314</xdr:row>
      <xdr:rowOff>1007570</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editAs="oneCell">
    <xdr:from>
      <xdr:col>2</xdr:col>
      <xdr:colOff>238126</xdr:colOff>
      <xdr:row>74</xdr:row>
      <xdr:rowOff>130968</xdr:rowOff>
    </xdr:from>
    <xdr:to>
      <xdr:col>4</xdr:col>
      <xdr:colOff>785813</xdr:colOff>
      <xdr:row>74</xdr:row>
      <xdr:rowOff>3774281</xdr:rowOff>
    </xdr:to>
    <xdr:pic>
      <xdr:nvPicPr>
        <xdr:cNvPr id="4" name="Imagen 3"/>
        <xdr:cNvPicPr>
          <a:picLocks noChangeAspect="1"/>
        </xdr:cNvPicPr>
      </xdr:nvPicPr>
      <xdr:blipFill>
        <a:blip xmlns:r="http://schemas.openxmlformats.org/officeDocument/2006/relationships" r:embed="rId7"/>
        <a:stretch>
          <a:fillRect/>
        </a:stretch>
      </xdr:blipFill>
      <xdr:spPr>
        <a:xfrm>
          <a:off x="3798095" y="43112531"/>
          <a:ext cx="4083843" cy="3643313"/>
        </a:xfrm>
        <a:prstGeom prst="rect">
          <a:avLst/>
        </a:prstGeom>
      </xdr:spPr>
    </xdr:pic>
    <xdr:clientData/>
  </xdr:twoCellAnchor>
  <xdr:twoCellAnchor editAs="oneCell">
    <xdr:from>
      <xdr:col>2</xdr:col>
      <xdr:colOff>488157</xdr:colOff>
      <xdr:row>355</xdr:row>
      <xdr:rowOff>83345</xdr:rowOff>
    </xdr:from>
    <xdr:to>
      <xdr:col>4</xdr:col>
      <xdr:colOff>1035844</xdr:colOff>
      <xdr:row>360</xdr:row>
      <xdr:rowOff>345280</xdr:rowOff>
    </xdr:to>
    <xdr:pic>
      <xdr:nvPicPr>
        <xdr:cNvPr id="11" name="Imagen 10"/>
        <xdr:cNvPicPr>
          <a:picLocks noChangeAspect="1"/>
        </xdr:cNvPicPr>
      </xdr:nvPicPr>
      <xdr:blipFill>
        <a:blip xmlns:r="http://schemas.openxmlformats.org/officeDocument/2006/relationships" r:embed="rId7"/>
        <a:stretch>
          <a:fillRect/>
        </a:stretch>
      </xdr:blipFill>
      <xdr:spPr>
        <a:xfrm>
          <a:off x="4048126" y="317242033"/>
          <a:ext cx="4083843" cy="3952873"/>
        </a:xfrm>
        <a:prstGeom prst="rect">
          <a:avLst/>
        </a:prstGeom>
      </xdr:spPr>
    </xdr:pic>
    <xdr:clientData/>
  </xdr:twoCellAnchor>
  <xdr:twoCellAnchor editAs="oneCell">
    <xdr:from>
      <xdr:col>0</xdr:col>
      <xdr:colOff>95250</xdr:colOff>
      <xdr:row>80</xdr:row>
      <xdr:rowOff>83342</xdr:rowOff>
    </xdr:from>
    <xdr:to>
      <xdr:col>6</xdr:col>
      <xdr:colOff>1700892</xdr:colOff>
      <xdr:row>80</xdr:row>
      <xdr:rowOff>3786187</xdr:rowOff>
    </xdr:to>
    <xdr:pic>
      <xdr:nvPicPr>
        <xdr:cNvPr id="29" name="Imagen 28"/>
        <xdr:cNvPicPr>
          <a:picLocks noChangeAspect="1"/>
        </xdr:cNvPicPr>
      </xdr:nvPicPr>
      <xdr:blipFill rotWithShape="1">
        <a:blip xmlns:r="http://schemas.openxmlformats.org/officeDocument/2006/relationships" r:embed="rId8"/>
        <a:srcRect t="3910" b="4103"/>
        <a:stretch/>
      </xdr:blipFill>
      <xdr:spPr>
        <a:xfrm>
          <a:off x="95250" y="48791811"/>
          <a:ext cx="12428423" cy="3702845"/>
        </a:xfrm>
        <a:prstGeom prst="rect">
          <a:avLst/>
        </a:prstGeom>
      </xdr:spPr>
    </xdr:pic>
    <xdr:clientData/>
  </xdr:twoCellAnchor>
  <xdr:twoCellAnchor editAs="oneCell">
    <xdr:from>
      <xdr:col>0</xdr:col>
      <xdr:colOff>107156</xdr:colOff>
      <xdr:row>50</xdr:row>
      <xdr:rowOff>226219</xdr:rowOff>
    </xdr:from>
    <xdr:to>
      <xdr:col>6</xdr:col>
      <xdr:colOff>1714500</xdr:colOff>
      <xdr:row>50</xdr:row>
      <xdr:rowOff>4643437</xdr:rowOff>
    </xdr:to>
    <xdr:pic>
      <xdr:nvPicPr>
        <xdr:cNvPr id="32" name="Imagen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7156" y="28241625"/>
          <a:ext cx="12430125" cy="4417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40746</xdr:colOff>
      <xdr:row>167</xdr:row>
      <xdr:rowOff>35719</xdr:rowOff>
    </xdr:from>
    <xdr:to>
      <xdr:col>6</xdr:col>
      <xdr:colOff>1762125</xdr:colOff>
      <xdr:row>169</xdr:row>
      <xdr:rowOff>740568</xdr:rowOff>
    </xdr:to>
    <xdr:pic>
      <xdr:nvPicPr>
        <xdr:cNvPr id="21" name="Imagen 20"/>
        <xdr:cNvPicPr>
          <a:picLocks noChangeAspect="1"/>
        </xdr:cNvPicPr>
      </xdr:nvPicPr>
      <xdr:blipFill>
        <a:blip xmlns:r="http://schemas.openxmlformats.org/officeDocument/2006/relationships" r:embed="rId10"/>
        <a:stretch>
          <a:fillRect/>
        </a:stretch>
      </xdr:blipFill>
      <xdr:spPr>
        <a:xfrm>
          <a:off x="10863527" y="145399125"/>
          <a:ext cx="1721379" cy="3455193"/>
        </a:xfrm>
        <a:prstGeom prst="rect">
          <a:avLst/>
        </a:prstGeom>
      </xdr:spPr>
    </xdr:pic>
    <xdr:clientData/>
  </xdr:twoCellAnchor>
  <xdr:twoCellAnchor editAs="oneCell">
    <xdr:from>
      <xdr:col>6</xdr:col>
      <xdr:colOff>29061</xdr:colOff>
      <xdr:row>168</xdr:row>
      <xdr:rowOff>613606</xdr:rowOff>
    </xdr:from>
    <xdr:to>
      <xdr:col>6</xdr:col>
      <xdr:colOff>1791421</xdr:colOff>
      <xdr:row>169</xdr:row>
      <xdr:rowOff>1438727</xdr:rowOff>
    </xdr:to>
    <xdr:pic>
      <xdr:nvPicPr>
        <xdr:cNvPr id="22" name="Imagen 21" descr="C:\Users\user\OneDrive\Desktop\TRABAJOS EN CNSB\Nueva carpeta\IMG20250513092544.jpg"/>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41024"/>
        <a:stretch/>
      </xdr:blipFill>
      <xdr:spPr bwMode="auto">
        <a:xfrm>
          <a:off x="10851842" y="146119887"/>
          <a:ext cx="1762360" cy="2325308"/>
        </a:xfrm>
        <a:prstGeom prst="rect">
          <a:avLst/>
        </a:prstGeom>
        <a:noFill/>
        <a:ln>
          <a:noFill/>
        </a:ln>
      </xdr:spPr>
    </xdr:pic>
    <xdr:clientData/>
  </xdr:twoCellAnchor>
  <xdr:twoCellAnchor editAs="oneCell">
    <xdr:from>
      <xdr:col>6</xdr:col>
      <xdr:colOff>81643</xdr:colOff>
      <xdr:row>162</xdr:row>
      <xdr:rowOff>41716</xdr:rowOff>
    </xdr:from>
    <xdr:to>
      <xdr:col>6</xdr:col>
      <xdr:colOff>1741715</xdr:colOff>
      <xdr:row>162</xdr:row>
      <xdr:rowOff>911679</xdr:rowOff>
    </xdr:to>
    <xdr:pic>
      <xdr:nvPicPr>
        <xdr:cNvPr id="23" name="Imagen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899322" y="143869216"/>
          <a:ext cx="1660072" cy="869963"/>
        </a:xfrm>
        <a:prstGeom prst="rect">
          <a:avLst/>
        </a:prstGeom>
        <a:ln w="38100">
          <a:solidFill>
            <a:schemeClr val="tx1">
              <a:lumMod val="95000"/>
              <a:lumOff val="5000"/>
            </a:schemeClr>
          </a:solidFill>
        </a:ln>
      </xdr:spPr>
    </xdr:pic>
    <xdr:clientData/>
  </xdr:twoCellAnchor>
  <xdr:twoCellAnchor editAs="oneCell">
    <xdr:from>
      <xdr:col>0</xdr:col>
      <xdr:colOff>71437</xdr:colOff>
      <xdr:row>192</xdr:row>
      <xdr:rowOff>27214</xdr:rowOff>
    </xdr:from>
    <xdr:to>
      <xdr:col>2</xdr:col>
      <xdr:colOff>901550</xdr:colOff>
      <xdr:row>193</xdr:row>
      <xdr:rowOff>2422977</xdr:rowOff>
    </xdr:to>
    <xdr:pic>
      <xdr:nvPicPr>
        <xdr:cNvPr id="25" name="Imagen 24"/>
        <xdr:cNvPicPr>
          <a:picLocks noChangeAspect="1"/>
        </xdr:cNvPicPr>
      </xdr:nvPicPr>
      <xdr:blipFill>
        <a:blip xmlns:r="http://schemas.openxmlformats.org/officeDocument/2006/relationships" r:embed="rId13"/>
        <a:stretch>
          <a:fillRect/>
        </a:stretch>
      </xdr:blipFill>
      <xdr:spPr>
        <a:xfrm>
          <a:off x="71437" y="192182183"/>
          <a:ext cx="4592488" cy="3562576"/>
        </a:xfrm>
        <a:prstGeom prst="rect">
          <a:avLst/>
        </a:prstGeom>
      </xdr:spPr>
    </xdr:pic>
    <xdr:clientData/>
  </xdr:twoCellAnchor>
  <xdr:twoCellAnchor editAs="oneCell">
    <xdr:from>
      <xdr:col>1</xdr:col>
      <xdr:colOff>1656142</xdr:colOff>
      <xdr:row>192</xdr:row>
      <xdr:rowOff>27214</xdr:rowOff>
    </xdr:from>
    <xdr:to>
      <xdr:col>6</xdr:col>
      <xdr:colOff>1702595</xdr:colOff>
      <xdr:row>193</xdr:row>
      <xdr:rowOff>2548767</xdr:rowOff>
    </xdr:to>
    <xdr:pic>
      <xdr:nvPicPr>
        <xdr:cNvPr id="31" name="Imagen 30"/>
        <xdr:cNvPicPr>
          <a:picLocks noChangeAspect="1"/>
        </xdr:cNvPicPr>
      </xdr:nvPicPr>
      <xdr:blipFill>
        <a:blip xmlns:r="http://schemas.openxmlformats.org/officeDocument/2006/relationships" r:embed="rId14"/>
        <a:stretch>
          <a:fillRect/>
        </a:stretch>
      </xdr:blipFill>
      <xdr:spPr>
        <a:xfrm>
          <a:off x="3358736" y="192182183"/>
          <a:ext cx="9166640" cy="3688366"/>
        </a:xfrm>
        <a:prstGeom prst="rect">
          <a:avLst/>
        </a:prstGeom>
      </xdr:spPr>
    </xdr:pic>
    <xdr:clientData/>
  </xdr:twoCellAnchor>
  <xdr:twoCellAnchor editAs="oneCell">
    <xdr:from>
      <xdr:col>0</xdr:col>
      <xdr:colOff>166687</xdr:colOff>
      <xdr:row>194</xdr:row>
      <xdr:rowOff>12097</xdr:rowOff>
    </xdr:from>
    <xdr:to>
      <xdr:col>6</xdr:col>
      <xdr:colOff>1678782</xdr:colOff>
      <xdr:row>194</xdr:row>
      <xdr:rowOff>3750469</xdr:rowOff>
    </xdr:to>
    <xdr:pic>
      <xdr:nvPicPr>
        <xdr:cNvPr id="37" name="Imagen 36"/>
        <xdr:cNvPicPr>
          <a:picLocks noChangeAspect="1"/>
        </xdr:cNvPicPr>
      </xdr:nvPicPr>
      <xdr:blipFill>
        <a:blip xmlns:r="http://schemas.openxmlformats.org/officeDocument/2006/relationships" r:embed="rId15"/>
        <a:stretch>
          <a:fillRect/>
        </a:stretch>
      </xdr:blipFill>
      <xdr:spPr>
        <a:xfrm>
          <a:off x="166687" y="194822160"/>
          <a:ext cx="12334876" cy="3738372"/>
        </a:xfrm>
        <a:prstGeom prst="rect">
          <a:avLst/>
        </a:prstGeom>
      </xdr:spPr>
    </xdr:pic>
    <xdr:clientData/>
  </xdr:twoCellAnchor>
  <xdr:twoCellAnchor editAs="oneCell">
    <xdr:from>
      <xdr:col>6</xdr:col>
      <xdr:colOff>136071</xdr:colOff>
      <xdr:row>163</xdr:row>
      <xdr:rowOff>217715</xdr:rowOff>
    </xdr:from>
    <xdr:to>
      <xdr:col>6</xdr:col>
      <xdr:colOff>1760314</xdr:colOff>
      <xdr:row>163</xdr:row>
      <xdr:rowOff>2272393</xdr:rowOff>
    </xdr:to>
    <xdr:pic>
      <xdr:nvPicPr>
        <xdr:cNvPr id="43" name="Imagen 42"/>
        <xdr:cNvPicPr>
          <a:picLocks noChangeAspect="1"/>
        </xdr:cNvPicPr>
      </xdr:nvPicPr>
      <xdr:blipFill>
        <a:blip xmlns:r="http://schemas.openxmlformats.org/officeDocument/2006/relationships" r:embed="rId16"/>
        <a:stretch>
          <a:fillRect/>
        </a:stretch>
      </xdr:blipFill>
      <xdr:spPr>
        <a:xfrm>
          <a:off x="10953750" y="145024929"/>
          <a:ext cx="1624243" cy="2054678"/>
        </a:xfrm>
        <a:prstGeom prst="rect">
          <a:avLst/>
        </a:prstGeom>
        <a:ln w="28575">
          <a:solidFill>
            <a:schemeClr val="tx1">
              <a:lumMod val="95000"/>
              <a:lumOff val="5000"/>
            </a:schemeClr>
          </a:solidFill>
        </a:ln>
      </xdr:spPr>
    </xdr:pic>
    <xdr:clientData/>
  </xdr:twoCellAnchor>
  <xdr:twoCellAnchor>
    <xdr:from>
      <xdr:col>0</xdr:col>
      <xdr:colOff>107156</xdr:colOff>
      <xdr:row>270</xdr:row>
      <xdr:rowOff>119063</xdr:rowOff>
    </xdr:from>
    <xdr:to>
      <xdr:col>2</xdr:col>
      <xdr:colOff>1976437</xdr:colOff>
      <xdr:row>270</xdr:row>
      <xdr:rowOff>4095750</xdr:rowOff>
    </xdr:to>
    <xdr:graphicFrame macro="">
      <xdr:nvGraphicFramePr>
        <xdr:cNvPr id="3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0</xdr:col>
      <xdr:colOff>107156</xdr:colOff>
      <xdr:row>196</xdr:row>
      <xdr:rowOff>59530</xdr:rowOff>
    </xdr:from>
    <xdr:to>
      <xdr:col>6</xdr:col>
      <xdr:colOff>1714500</xdr:colOff>
      <xdr:row>196</xdr:row>
      <xdr:rowOff>3242835</xdr:rowOff>
    </xdr:to>
    <xdr:pic>
      <xdr:nvPicPr>
        <xdr:cNvPr id="3" name="Imagen 2"/>
        <xdr:cNvPicPr>
          <a:picLocks noChangeAspect="1"/>
        </xdr:cNvPicPr>
      </xdr:nvPicPr>
      <xdr:blipFill>
        <a:blip xmlns:r="http://schemas.openxmlformats.org/officeDocument/2006/relationships" r:embed="rId18"/>
        <a:stretch>
          <a:fillRect/>
        </a:stretch>
      </xdr:blipFill>
      <xdr:spPr>
        <a:xfrm>
          <a:off x="107156" y="199084405"/>
          <a:ext cx="12430125" cy="3183305"/>
        </a:xfrm>
        <a:prstGeom prst="rect">
          <a:avLst/>
        </a:prstGeom>
      </xdr:spPr>
    </xdr:pic>
    <xdr:clientData/>
  </xdr:twoCellAnchor>
  <xdr:twoCellAnchor editAs="oneCell">
    <xdr:from>
      <xdr:col>0</xdr:col>
      <xdr:colOff>35720</xdr:colOff>
      <xdr:row>309</xdr:row>
      <xdr:rowOff>59531</xdr:rowOff>
    </xdr:from>
    <xdr:to>
      <xdr:col>6</xdr:col>
      <xdr:colOff>1809751</xdr:colOff>
      <xdr:row>309</xdr:row>
      <xdr:rowOff>1000125</xdr:rowOff>
    </xdr:to>
    <xdr:pic>
      <xdr:nvPicPr>
        <xdr:cNvPr id="36" name="Imagen 35"/>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5720" y="296525156"/>
          <a:ext cx="12596812"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107156</xdr:colOff>
      <xdr:row>393</xdr:row>
      <xdr:rowOff>11907</xdr:rowOff>
    </xdr:from>
    <xdr:to>
      <xdr:col>6</xdr:col>
      <xdr:colOff>1714500</xdr:colOff>
      <xdr:row>393</xdr:row>
      <xdr:rowOff>4057651</xdr:rowOff>
    </xdr:to>
    <xdr:pic>
      <xdr:nvPicPr>
        <xdr:cNvPr id="39" name="Imagen 38"/>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7156" y="326945626"/>
          <a:ext cx="12430125" cy="4045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71438</xdr:colOff>
      <xdr:row>226</xdr:row>
      <xdr:rowOff>142876</xdr:rowOff>
    </xdr:from>
    <xdr:to>
      <xdr:col>6</xdr:col>
      <xdr:colOff>1774031</xdr:colOff>
      <xdr:row>227</xdr:row>
      <xdr:rowOff>71439</xdr:rowOff>
    </xdr:to>
    <xdr:graphicFrame macro="">
      <xdr:nvGraphicFramePr>
        <xdr:cNvPr id="46"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1</xdr:col>
      <xdr:colOff>1904999</xdr:colOff>
      <xdr:row>197</xdr:row>
      <xdr:rowOff>47625</xdr:rowOff>
    </xdr:from>
    <xdr:to>
      <xdr:col>4</xdr:col>
      <xdr:colOff>1369219</xdr:colOff>
      <xdr:row>197</xdr:row>
      <xdr:rowOff>3476625</xdr:rowOff>
    </xdr:to>
    <xdr:pic>
      <xdr:nvPicPr>
        <xdr:cNvPr id="7" name="Imagen 6"/>
        <xdr:cNvPicPr>
          <a:picLocks noChangeAspect="1"/>
        </xdr:cNvPicPr>
      </xdr:nvPicPr>
      <xdr:blipFill>
        <a:blip xmlns:r="http://schemas.openxmlformats.org/officeDocument/2006/relationships" r:embed="rId22"/>
        <a:stretch>
          <a:fillRect/>
        </a:stretch>
      </xdr:blipFill>
      <xdr:spPr>
        <a:xfrm>
          <a:off x="3607593" y="202382438"/>
          <a:ext cx="5060157" cy="3429000"/>
        </a:xfrm>
        <a:prstGeom prst="rect">
          <a:avLst/>
        </a:prstGeom>
      </xdr:spPr>
    </xdr:pic>
    <xdr:clientData/>
  </xdr:twoCellAnchor>
  <xdr:twoCellAnchor editAs="oneCell">
    <xdr:from>
      <xdr:col>3</xdr:col>
      <xdr:colOff>0</xdr:colOff>
      <xdr:row>270</xdr:row>
      <xdr:rowOff>130969</xdr:rowOff>
    </xdr:from>
    <xdr:to>
      <xdr:col>6</xdr:col>
      <xdr:colOff>1774032</xdr:colOff>
      <xdr:row>270</xdr:row>
      <xdr:rowOff>4167187</xdr:rowOff>
    </xdr:to>
    <xdr:pic>
      <xdr:nvPicPr>
        <xdr:cNvPr id="49" name="Imagen 4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750719" y="251769563"/>
          <a:ext cx="6846094" cy="4036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abria/Desktop/UTA%20ADMINISTRACION%20CYNTHIA%202023-2024-2025/CRCC%202025/SEGUNDO%20INFORME%20RCC%20ABRIL%20A%20JUNIO2025/Matriz%20Rendici&#243;n%20de%20Cuentas_AMJ_2025_Dm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anabria/Desktop/UTA%20ADMINISTRACION%20CYNTHIA%202023-2024-2025/CRCC%202025/SEGUNDO%20INFORME%20RCC%20ABRIL%20A%20JUNIO2025/SDAF%20-%202&#186;%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6">
          <cell r="A96" t="str">
            <v>Boletin Altura diaría de ríos</v>
          </cell>
          <cell r="B96" t="str">
            <v>Poner a disposición de los usuarios gráficos de las variaciones dirias del nivel en los principales puertos de los río Paraguay y Paraná.</v>
          </cell>
          <cell r="C96" t="str">
            <v>Operativizar los productos de ambos departamentos (Pronósticos hidrológicos y monitoreo hidrológico)</v>
          </cell>
          <cell r="D96" t="str">
            <v>Usuarios en general, y en particular los sectores de hidrología.</v>
          </cell>
          <cell r="E96">
            <v>1</v>
          </cell>
          <cell r="F96" t="str">
            <v>******</v>
          </cell>
          <cell r="G96" t="str">
            <v>https://www.meteorologia.gov.py/wp-content/uploads/2025/06/altura_diaria-31.pdf</v>
          </cell>
        </row>
        <row r="97">
          <cell r="A97" t="str">
            <v>Boletín pronóstico hidrolóigco semanal (En conjunto ANNP-SEN-DMH)</v>
          </cell>
          <cell r="B97" t="str">
            <v>Presentar una proyección semanal del nivel del río en los principales puertos del río Paraguay.</v>
          </cell>
          <cell r="D97" t="str">
            <v>Usuarios varios: SEN, ANNP, MOPC, MADES, entre otros.</v>
          </cell>
          <cell r="E97">
            <v>1</v>
          </cell>
          <cell r="F97" t="str">
            <v>******</v>
          </cell>
          <cell r="G97" t="str">
            <v>https://www.meteorologia.gov.py/wp-content/uploads/2025/06/Boletin_hidrologico_23jun2025.pdf</v>
          </cell>
        </row>
        <row r="98">
          <cell r="A98" t="str">
            <v>Boletín de monitoreo trimestral del cuencas</v>
          </cell>
          <cell r="B98" t="str">
            <v>Presentar mapas trimestrales sobre las condiciones de la precipitación, su anomalía así como el índice estandarizado de precipitación para las principales cuencas del país y la región.</v>
          </cell>
          <cell r="D98" t="str">
            <v>Usuarios en general, y en particular los sectores de hidrología, agricultura, entre otros.</v>
          </cell>
          <cell r="E98">
            <v>1</v>
          </cell>
          <cell r="F98" t="str">
            <v>******</v>
          </cell>
          <cell r="G98" t="str">
            <v>https://www.meteorologia.gov.py/wp-content/uploads/2025/06/Monitoreo-Trimestral-Cuencas.pdf</v>
          </cell>
        </row>
        <row r="99">
          <cell r="A99" t="str">
            <v>Boletín de monitoreo mensual del cuencas</v>
          </cell>
          <cell r="B99" t="str">
            <v>Presentar mapas mensuales sobre las condiciones de la precipitación, su anomalía así como el índice estandarizado de precipitación para las principales cuencas del país y la región.</v>
          </cell>
          <cell r="D99" t="str">
            <v>Usuarios en general, y en particular los sectores de hidrología, agricultura, entre otros.</v>
          </cell>
          <cell r="E99">
            <v>1</v>
          </cell>
          <cell r="F99" t="str">
            <v>******</v>
          </cell>
          <cell r="G99" t="str">
            <v>https://www.meteorologia.gov.py/wp-content/uploads/2025/06/Monitoreo-Mensual-Cuencas.pdf</v>
          </cell>
        </row>
        <row r="100">
          <cell r="A100" t="str">
            <v xml:space="preserve">Boletín de resúmen hidrológico mensual </v>
          </cell>
          <cell r="B100" t="str">
            <v>Presentar un resumen de las estadísticas mensuales del nivel del río Paraguay en los principales puertos de análisis.</v>
          </cell>
          <cell r="D100" t="str">
            <v>Usuarios en general, y en particular los sectores de hidrología.</v>
          </cell>
          <cell r="E100">
            <v>1</v>
          </cell>
          <cell r="F100" t="str">
            <v>******</v>
          </cell>
          <cell r="G100" t="str">
            <v>https://www.meteorologia.gov.py/wp-content/uploads/2025/06/Resumen-mensual.pdf</v>
          </cell>
        </row>
        <row r="101">
          <cell r="A101" t="str">
            <v>Boletín de Pronóstico hidrológico mensual</v>
          </cell>
          <cell r="B101" t="str">
            <v>Presentar las perspectivas del nivel del río Paraguay para un horizonte de pronóstico de 1 mes.</v>
          </cell>
          <cell r="D101" t="str">
            <v>Usuarios en general, SEN, ANNP, MOPC, MADESy en particular los sectores de hidrología.</v>
          </cell>
          <cell r="E101">
            <v>1</v>
          </cell>
          <cell r="F101" t="str">
            <v>******</v>
          </cell>
          <cell r="G101" t="str">
            <v>https://www.meteorologia.gov.py/wp-content/uploads/2025/06/Pronostico-Hidrologico-Mensual.pdf</v>
          </cell>
        </row>
        <row r="102">
          <cell r="A102" t="str">
            <v>Boletín de Pronóstico hidrológico trimestral</v>
          </cell>
          <cell r="B102" t="str">
            <v>Presentar las perspectivas trimestrales del nivel del río Paraguay.</v>
          </cell>
          <cell r="D102" t="str">
            <v>Usuarios en general, SEN, ANNP, MOPC, MADES y en particular los sectores de hidrología.</v>
          </cell>
          <cell r="E102">
            <v>1</v>
          </cell>
          <cell r="F102" t="str">
            <v>******</v>
          </cell>
          <cell r="G102" t="str">
            <v>https://www.meteorologia.gov.py/wp-content/uploads/2025/06/Pronostico-Hidrologico-Trimestral.pdf</v>
          </cell>
        </row>
        <row r="103">
          <cell r="A103" t="str">
            <v>Actualizacion del nivel del río tanto en puertos del río Paraguay como Paraná</v>
          </cell>
          <cell r="B103" t="str">
            <v>Carga y actualización de datos de nivel del río de distintos puertos del río Paraguay y Paraná.</v>
          </cell>
          <cell r="D103" t="str">
            <v>Usuarios en general, y en particular los sectores de hidrología.</v>
          </cell>
          <cell r="E103">
            <v>1</v>
          </cell>
          <cell r="F103" t="str">
            <v>******</v>
          </cell>
          <cell r="G103" t="str">
            <v>https://www.meteorologia.gov.py/nivel-rio/indexconvencional.php</v>
          </cell>
        </row>
        <row r="104">
          <cell r="A104" t="str">
            <v>Participación FORO HIDROCLIMÁTICO</v>
          </cell>
          <cell r="B104" t="str">
            <v>Presentación sobre productos de monitoreo de nivel del río Paraguay y pronóstico hidrológico para los próximos meses.</v>
          </cell>
          <cell r="D104" t="str">
            <v>Usuarios en general, y en particular los sectores de hidrología.</v>
          </cell>
          <cell r="E104">
            <v>0</v>
          </cell>
          <cell r="F104">
            <v>0</v>
          </cell>
          <cell r="G104" t="str">
            <v>https://www.meteorologia.gov.py/wp-content/uploads/2025/04/INFORME-FINAL_-I-FORO-HIDROCLIMATICO_ABRIL-2025_AMJ-1.pdf                                                                                                                                                        https://www.abc.com.py/nacionales/2025/04/03/ayolas-realizan-primer-foro-hidrologico-del-2025/</v>
          </cell>
        </row>
        <row r="105">
          <cell r="A105" t="str">
            <v>Participación en reuniones  virtuales mensuales de la Comsición Cuenca del Plata.</v>
          </cell>
          <cell r="B105" t="str">
            <v>Coordinación de trabajos entre los países miembros.</v>
          </cell>
          <cell r="D105" t="str">
            <v>Usuarios en general, y en particular los sectores de hidrología.</v>
          </cell>
          <cell r="E105">
            <v>1</v>
          </cell>
          <cell r="F105" t="str">
            <v>******</v>
          </cell>
          <cell r="G105" t="str">
            <v>******</v>
          </cell>
        </row>
        <row r="106">
          <cell r="A106" t="str">
            <v>Entrega de pedidos</v>
          </cell>
          <cell r="B106" t="str">
            <v>Procesamiento de pedidos provenientes del departamento de Servicios al público de la DMH (entrega de datos de caudal y nivel según requerimiento de los interesados).</v>
          </cell>
          <cell r="D106" t="str">
            <v>Usuarios en general, y en particular los sectores de hidrología.</v>
          </cell>
          <cell r="E106">
            <v>1</v>
          </cell>
          <cell r="F106" t="str">
            <v>******</v>
          </cell>
          <cell r="G106" t="str">
            <v>******</v>
          </cell>
        </row>
        <row r="107">
          <cell r="A107" t="str">
            <v>Servicio de Comisión</v>
          </cell>
          <cell r="B107" t="str">
            <v xml:space="preserve">Comisión de servicio para mantenimiento y verificación hidrológica de Pilar y Alberdi.                                                                                                                                                                                                                                                                                                                                                                                                                                </v>
          </cell>
          <cell r="D107" t="str">
            <v>Usuarios en general, y en particular los sectores de hidrología.</v>
          </cell>
          <cell r="E107">
            <v>1</v>
          </cell>
          <cell r="F107" t="str">
            <v>******</v>
          </cell>
          <cell r="G107"/>
        </row>
        <row r="108">
          <cell r="A108" t="str">
            <v>Capacitaciones</v>
          </cell>
          <cell r="B108" t="str">
            <v>Capacitación en Modelación Hidrológica. Universidad Nacional de Itapúa.                                                                                                                                                                                                                                                                                                                                                                           Capacitación: Ley 7239/2024: De emergencia social ante la violencia contra la mujer, niños, niñas y adolescentes. INAP.                                                                                                                                                                                                                          Curso: Fortaleciendo colaboraciones estratégicas para la implementación de pronósticos basados en impactos. OMM.</v>
          </cell>
          <cell r="D108" t="str">
            <v xml:space="preserve">Gerencia de pronósticos hidrológicos. </v>
          </cell>
          <cell r="E108">
            <v>1</v>
          </cell>
          <cell r="F108" t="str">
            <v>******</v>
          </cell>
          <cell r="G108"/>
        </row>
        <row r="109">
          <cell r="A109" t="str">
            <v>Apoyo en la ctualizacion de datos del nivel del río recibido de otras instituciones/organismos</v>
          </cell>
          <cell r="B109" t="str">
            <v>Carga y actualización de datos de nivel del río de distintos puertos del río Paraguay y Paraná.</v>
          </cell>
          <cell r="C109" t="str">
            <v>Garantizar  la carga de los datos recibidos 24/7en la base de datos para el proceso de los productos al servicio de la poblacion en general.</v>
          </cell>
          <cell r="D109" t="str">
            <v>Usuarios internos y externos de nuestra institucion.</v>
          </cell>
          <cell r="E109">
            <v>1</v>
          </cell>
          <cell r="F109"/>
          <cell r="G109" t="str">
            <v>https://www.meteorologia.gov.py/nivel-rio/indexconvencional.php</v>
          </cell>
        </row>
        <row r="110">
          <cell r="A110" t="str">
            <v>Elaboracion de  boletines de variacion de las minimas historicas de los Rios Paraguay  y Parana, con datos de niveles previamente verificados.</v>
          </cell>
          <cell r="B110" t="str">
            <v xml:space="preserve">Poner a disposición de los usuarios gráficos de las variaciones dirias  del nivel de los Rios Paraguay y Parana comparando con sus minimas historicas en las diferentes estaciones Hidrologicas. </v>
          </cell>
          <cell r="C110" t="str">
            <v>Operativizar los productos del dpto de Cuencas Hidrograficas en el monitoreos hidrológico.</v>
          </cell>
          <cell r="D110" t="str">
            <v>Usuarios internos y externos de nuestra institucion.</v>
          </cell>
          <cell r="E110">
            <v>1</v>
          </cell>
          <cell r="F110"/>
          <cell r="G110" t="str">
            <v>https://www.meteorologia.gov.py/wp-content/uploads/2025/06/Boletin_monitoreoPy-1.pdf</v>
          </cell>
        </row>
        <row r="111">
          <cell r="F111"/>
          <cell r="G111" t="str">
            <v>https://www.meteorologia.gov.py/wp-content/uploads/2025/06/Boletin-parana-1.pdf</v>
          </cell>
        </row>
        <row r="112">
          <cell r="A112" t="str">
            <v>Capacitaciones varias</v>
          </cell>
          <cell r="B112" t="str">
            <v>Participacion en el curso de Determinacion de la vulnerabilidad y riesgo de contaminantes de acuiferos-7 al 11 de abril</v>
          </cell>
          <cell r="E112">
            <v>1</v>
          </cell>
          <cell r="F112" t="str">
            <v>….</v>
          </cell>
          <cell r="G112"/>
        </row>
        <row r="113">
          <cell r="A113" t="str">
            <v>Trabajo de campo con el Club Nautico San Bernardino,  FIUNA y DMH para instalacion y calibración de regla instalada en el Lago Ypacarai.</v>
          </cell>
          <cell r="B113" t="str">
            <v xml:space="preserve">Medicion, monitoreo,control del nivel del Lago Ypacarai , descarga en el Rio Salado </v>
          </cell>
          <cell r="C113" t="str">
            <v>Mejorar y optimizar  la gestion del agua en la cuencia del Lago Ypacarai.</v>
          </cell>
          <cell r="D113" t="str">
            <v>Población de la cuenca del lago Ypacarai.</v>
          </cell>
          <cell r="E113">
            <v>1</v>
          </cell>
          <cell r="F113" t="str">
            <v>******</v>
          </cell>
          <cell r="G113"/>
        </row>
        <row r="114">
          <cell r="A114" t="str">
            <v>Sistema de Gestión de Calidad</v>
          </cell>
          <cell r="B114" t="str">
            <v>Certificación bajo la norma ISO 9001:2015</v>
          </cell>
          <cell r="C114" t="str">
            <v>Estandarización de los Procesos</v>
          </cell>
          <cell r="D114" t="str">
            <v>Comunidad Aeronáutica</v>
          </cell>
          <cell r="E114">
            <v>1</v>
          </cell>
          <cell r="F114" t="str">
            <v>Certificación del Sistema de Gestión de Calidad de los Servicios Meteorológicos Aeronáuticos bajo la norma ISO 9001:2015</v>
          </cell>
          <cell r="G114" t="str">
            <v>INFORME CONCENTRADO DE AUDITORÍA (ASR) - SGS PARAGUAY</v>
          </cell>
        </row>
        <row r="115">
          <cell r="A115" t="str">
            <v>Dar atención a los requerimientos, servicios o productos de información meteorológica e hidrológica a usuarios externos ocacionales o frecuentes.</v>
          </cell>
          <cell r="B115" t="str">
            <v>Proveer Información meteorológica e hidrológica para el público.</v>
          </cell>
          <cell r="C115" t="str">
            <v>Cumplir con las solicitudes de datos de los Usuarios.</v>
          </cell>
          <cell r="D115" t="str">
            <v>Público en General</v>
          </cell>
          <cell r="E115">
            <v>1</v>
          </cell>
          <cell r="F115" t="str">
            <v>Informes elaborados</v>
          </cell>
          <cell r="G115" t="str">
            <v>Archivos de la Gerencia Administrativa.</v>
          </cell>
        </row>
        <row r="116">
          <cell r="A116" t="str">
            <v>Anuario Climatológico: Gestión de datos meterológicos de la DMH todo el año 2024, así como elaboración de mapas a diferentes escalas temporales.</v>
          </cell>
          <cell r="B116" t="str">
            <v>Poner a disposición de los usuarios los resultados del análisis estadístico de las principales variables meteorológicas registradas durante cada año.</v>
          </cell>
          <cell r="C116" t="str">
            <v>Operativizar los Servicios Climáicos</v>
          </cell>
          <cell r="D116" t="str">
            <v>Usuarios en general</v>
          </cell>
          <cell r="E116">
            <v>1</v>
          </cell>
          <cell r="F116" t="str">
            <v>El anuario 2024 está publicado.</v>
          </cell>
          <cell r="G116" t="str">
            <v>https://www.meteorologia.gov.py/publicaciones/</v>
          </cell>
        </row>
        <row r="117">
          <cell r="A117" t="str">
            <v>Boletín Agrometeorológico (conjunto con el MAG y la FCA); Gestión de datos meterológicos de la DMH y de la FCE del mes, así como elaboración de mapas a diferentes escalas temporales.</v>
          </cell>
          <cell r="B117" t="str">
            <v>Disponer de una herramienta para la gestión del riesgo, el mismo incorpora información agroclimática y productos relacionados a la producción agropecuaria, así como, soporte para la toma de decisiones  evaluando el estado y la variabilidad del clima.</v>
          </cell>
          <cell r="D117" t="str">
            <v>Usuarios del sector agropecuario</v>
          </cell>
          <cell r="E117">
            <v>0.5</v>
          </cell>
          <cell r="F117" t="str">
            <v>Los boletínes faltantes se encuentran en proceso de generacion y dependen de la validación de algunos productos usados para la generación de los mismos. El último corresponde al marzo de 2025</v>
          </cell>
          <cell r="G117" t="str">
            <v>https://www.meteorologia.gov.py/wp-content/uploads/2025/04/Boletin_Agro_actualizado_MARZO2025.pdf</v>
          </cell>
        </row>
        <row r="118">
          <cell r="A118" t="str">
            <v>Boltín de Perspectivas Climáticas: Gestión de datos e informes nacionales, regionales y global para elaborar informes trimestral y mapas a escala trimestral.</v>
          </cell>
          <cell r="B118" t="str">
            <v>Difundir resultados de predicciones estimando la probabilidad de que ciertas condiciones sean inhabitualmente frecuentes, persistentes o intensas en un periodo de tres meses.</v>
          </cell>
          <cell r="D118" t="str">
            <v>Usuarios en general, y en particular los sectores de hidrología, agricultura, salud y otros</v>
          </cell>
          <cell r="E118">
            <v>1</v>
          </cell>
          <cell r="F118" t="str">
            <v>******</v>
          </cell>
          <cell r="G118" t="str">
            <v>https://www.meteorologia.gov.py/wp-content/uploads/2025/06/trimestral_pronos_JJA2025.pdf</v>
          </cell>
        </row>
        <row r="119">
          <cell r="A119" t="str">
            <v>Monitoreo diario de Precipitaciones: Gestión de datos de precipitación diara de las estaciones meteorológicas covencionales de la rede de la DMH</v>
          </cell>
          <cell r="B119" t="str">
            <v>Evaluar el comportamiento de los acumulados de lluvias diaramente con relación a los valores normales y su progresión durante el año en curso.</v>
          </cell>
          <cell r="D119" t="str">
            <v>Usuarios en general, y en particular los sectores de hidrología, agricultura, salud y otros</v>
          </cell>
          <cell r="E119">
            <v>1</v>
          </cell>
          <cell r="F119" t="str">
            <v>******</v>
          </cell>
          <cell r="G119" t="str">
            <v>https://www.meteorologia.gov.py/wp-content/uploads/2025/06/boletin_climatico_2025.pdf</v>
          </cell>
        </row>
        <row r="120">
          <cell r="A120" t="str">
            <v>Boltín Climatologico mensual: Gestión de datos e informes nacionales, regionales y global para elaborar informes mensual y mapas a escala mensual.</v>
          </cell>
          <cell r="B120" t="str">
            <v>Evaluar el comportamiento de los acumulados de lluvias mensuales con relación a los valores normales y su progresión durante el año en curso.</v>
          </cell>
          <cell r="D120" t="str">
            <v>Usuarios en general, y en particular los sectores de hidrología, agricultura, salud y otros</v>
          </cell>
          <cell r="E120">
            <v>1</v>
          </cell>
          <cell r="F120" t="str">
            <v>******</v>
          </cell>
          <cell r="G120" t="str">
            <v>https://www.meteorologia.gov.py/wp-content/uploads/2025/06/boletin_climatico_2025.pdf</v>
          </cell>
        </row>
        <row r="121">
          <cell r="A121" t="str">
            <v>Boltín Climatologico trimestral. Gestión de datos e informes nacionales, regionales y global para elaborar informes trimestral y mapas a escala trimestral.</v>
          </cell>
          <cell r="B121" t="str">
            <v>Evaluar el comportamiento de los acumulados de lluvias trimestrales con relación a los valores normales y su progresión durante el año en curso.</v>
          </cell>
          <cell r="D121" t="str">
            <v>Usuarios en general, y en particular los sectores de hidrología, agricultura, salud y otros</v>
          </cell>
          <cell r="E121">
            <v>1</v>
          </cell>
          <cell r="F121" t="str">
            <v>******</v>
          </cell>
          <cell r="G121" t="str">
            <v>https://www.meteorologia.gov.py/wp-content/uploads/2025/06/boletin_climatico_2025.pdf</v>
          </cell>
        </row>
        <row r="122">
          <cell r="A122" t="str">
            <v>Participación FORO HIDROCLIMÁTICO</v>
          </cell>
          <cell r="B122" t="str">
            <v>Presentación sobre productos de monitoreo climático y pronóstico climático para los próximos meses.</v>
          </cell>
          <cell r="C122" t="str">
            <v>Operativizar los Servicios Climáicos</v>
          </cell>
          <cell r="D122" t="str">
            <v>Usuarios en general, y en particular los sectores de hidrología, agricultura, salud y otros</v>
          </cell>
          <cell r="E122">
            <v>1</v>
          </cell>
          <cell r="F122" t="str">
            <v>******</v>
          </cell>
          <cell r="G122" t="str">
            <v>https://www.meteorologia.gov.py/wp-content/uploads/2025/04/INFORME-FINAL_-I-FORO-HIDROCLIMATICO_ABRIL-2025_AMJ-1.pdf</v>
          </cell>
        </row>
        <row r="123">
          <cell r="A123" t="str">
            <v xml:space="preserve">GESTIÓN PARA LA ELABORACIÓN DE BOLETINES METEOROLÓGICOS DIARIOS </v>
          </cell>
          <cell r="B123" t="str">
            <v>BRINDAR PRONOSTICOS DEL TIEMPO A 5 DIAS PARA LA CAPITAL DEL PAIS Y A 3 DIAS PARA LAS CAPITALES DEPARTAMENTALES</v>
          </cell>
          <cell r="C123" t="str">
            <v>INFORMAR A LA PROBLACIÓN CON LOS PRONOSTICOS DIARIOS DE LAS POSIBLES CONDICIONES FUTURAS DEL TIEMPO</v>
          </cell>
          <cell r="D123" t="str">
            <v>USUSARIO EN GENERAL</v>
          </cell>
          <cell r="E123">
            <v>1</v>
          </cell>
          <cell r="F123" t="str">
            <v xml:space="preserve">BRINDAR INFORMACION ACTUALIZADA REFERENTE A TIEMPO PARA LA TOMA DE DECISIONES  OPORTUNAS </v>
          </cell>
          <cell r="G123" t="str">
            <v>https://www.meteorologia.gov.py/publicaciones/</v>
          </cell>
        </row>
        <row r="124">
          <cell r="A124" t="str">
            <v>GESTIÓN PARA LA ELABORACIÓN DE BOLETINES ESPECIALES</v>
          </cell>
          <cell r="B124" t="str">
            <v>BRINDAR PERSPECTIVAS DE LAS CONDICIONES ATIPICAS O SEVERAS DEL TIEMPO PREVISTAS</v>
          </cell>
          <cell r="C124" t="str">
            <v xml:space="preserve">CONTRIBUIR A SALVAGUARDAR LAS VIDAS Y BIENES DE LAS PERSONAS </v>
          </cell>
          <cell r="D124" t="str">
            <v>USUSARIO EN GENERAL</v>
          </cell>
          <cell r="E124">
            <v>1</v>
          </cell>
          <cell r="F124" t="str">
            <v>INFORMAR A LA POBLACIÓN EN GENERAL ANTE EVENTOS ADEVERSOS DEL TIEMPO</v>
          </cell>
          <cell r="G124" t="str">
            <v>https://www.meteorologia.gov.py/wp-content/uploads/2023/04/</v>
          </cell>
        </row>
        <row r="125">
          <cell r="A125" t="str">
            <v xml:space="preserve">GESTIÓN PARA LA ELABORACIÓN DE BOLETINES METEOROLÓGICOS DIARIOS  ESPECIALES PARA FIN DE SEMANA, FECHAS FESTIVAS, ACONTECIMIENTOS DE MASIVA CONCURRENCIA, USUARIOS EN GENERAL. </v>
          </cell>
          <cell r="B125" t="str">
            <v xml:space="preserve">ELABORAR Y BRINDAR PRONOSTICOS METEOROLOGICOS ACTUALIZADOS PARA LOS DIFERENTES USUARIOS, DE MANERA PERSONALIZADA </v>
          </cell>
          <cell r="C125" t="str">
            <v>BRINDAR INFORMACION SOBRE LAS CONDICONES DEL TIEMPO PREVISTAS PARAEN FORMA PERSONALIZADA PARA CADA USUARIO SOLICITANTE</v>
          </cell>
          <cell r="D125" t="str">
            <v>USUSARIO EN GENERAL</v>
          </cell>
          <cell r="E125">
            <v>1</v>
          </cell>
          <cell r="F125" t="str">
            <v xml:space="preserve">PROVEER INFORMACION OPORTUNA </v>
          </cell>
          <cell r="G125" t="str">
            <v>https://www.meteorologia.gov.py/publicaciones/</v>
          </cell>
        </row>
        <row r="126">
          <cell r="A126" t="str">
            <v>GESTIÓN PARA LANZAMIENTO DE RADIO SONDEOS DIARIOS DESDE EL AISP</v>
          </cell>
          <cell r="B126" t="str">
            <v>BRINDAR DATOS METEOROLÓGICOS EN LA VERTICAL DE LA ATMÓSFERA</v>
          </cell>
          <cell r="C126" t="str">
            <v xml:space="preserve">PROVEER DATOS DE ALTURA PARA LA COMUNIDAD INTERNACIONAL E INTERNACIONAL. </v>
          </cell>
          <cell r="D126" t="str">
            <v xml:space="preserve">COMUNIDAD AERONÁUTICA, COMUNIDAD INTERNACIONAL Y NACIONAL. </v>
          </cell>
          <cell r="E126">
            <v>1</v>
          </cell>
          <cell r="F126" t="str">
            <v xml:space="preserve">DATOS OPORTUNOS </v>
          </cell>
          <cell r="G126" t="str">
            <v>https://weather.uwyo.edu/upperair/sounding.html</v>
          </cell>
        </row>
        <row r="127">
          <cell r="A127" t="str">
            <v>GESTION PARA LA ELABORACION DE MENSAJES OPMET AISP-AIG Y AERODROMOS INTERIOR</v>
          </cell>
          <cell r="B127" t="str">
            <v xml:space="preserve">ELABORAR INFORMACION METEOROLOGICA Y MENSAJES AERONÁUTICOS </v>
          </cell>
          <cell r="C127" t="str">
            <v>BRINDAR INFORMACION AERONÁUTICA ACERCA DE LAS CONDICIONES EN CADA AEROPUERTO, COMO ASI TAMBIEN UN PRONOSTICO  PARA DICHOS AIG Y AISP.</v>
          </cell>
          <cell r="D127" t="str">
            <v>COMUNIDAD AERONÁUTICA</v>
          </cell>
          <cell r="E127">
            <v>1</v>
          </cell>
          <cell r="F127" t="str">
            <v>GARANTIZAR LAS OPERACIONES AERONAUTICAS</v>
          </cell>
          <cell r="G127" t="str">
            <v>- AMHS https://www.redemet.aer.mil.br/  https://www.meteorologia.gov.py/metaeronautica/</v>
          </cell>
        </row>
        <row r="128">
          <cell r="A128" t="str">
            <v>GESTION PARA LA PARTICIPACIÓN DEL TALLER DE FENÓMENOS SEVEROS Y LA AVIACIÓN - OACI</v>
          </cell>
          <cell r="B128" t="str">
            <v xml:space="preserve">BRINDAR CONOCMIENTOS A LA COMUNIDAD AERONÁUTICA Y USUSARIOS SOBRE LOS PELIGROS LATENTES EN LAS OPERACIONES Y EL CAMBIO CLIMÁTICO EN LA AERONÁUTICO. </v>
          </cell>
          <cell r="C128" t="str">
            <v xml:space="preserve">DOTAR DE MAYOR CONOCIMIENTO AL PERSONAL TÉCNICO OPERATIVO SOBRE LAS TORMENTAS SEVERAS Y SU IMPACTO EN LA ACIACIÓN. CONCIENCIAR SOBRE LOS ESCENARIOS DEL CAMBIO CLIMÁTICO Y SUS EFECTOS EN LAS OPERACIONES AERONÁUTICAS. </v>
          </cell>
          <cell r="D128" t="str">
            <v>COMUNIDAD AERONÁUTICA</v>
          </cell>
          <cell r="E128">
            <v>1</v>
          </cell>
          <cell r="F128" t="str">
            <v>CAPACITACIÓN DEL FUNCIONARIO TÉCNICO OPERATIVO.</v>
          </cell>
          <cell r="G128" t="str">
            <v>https://www.icao.int/SAM/Documents/2025-RLA06901-SevereMetPheno/2.%20AdjA%20Ficha%20Nemot%C3%A9cnica_Severos.pdf</v>
          </cell>
        </row>
        <row r="129">
          <cell r="A129" t="str">
            <v>GESTIÓN PARA LA CAPACITACIÓN DE FUNCIONARIOS DEL AEROPUERTO GUARANI Y DOTAR DE MOBILIARIOS</v>
          </cell>
          <cell r="B129" t="str">
            <v xml:space="preserve">BRINDAR ACTUALIZACIÓN EN TEMAS RELACIONADOS A LA GENERACION DE DATOS METEOROLÓGICOS AERONÁUTICOS Y BRINDAR MAYOR COMODIDAD A LOS FUNCIONARIOS. </v>
          </cell>
          <cell r="C129" t="str">
            <v>CONTRIBUIR A LA SEGURIDAD OPERACIONAL Y BIENESTAR DEL FUNCIONARIOS.</v>
          </cell>
          <cell r="D129" t="str">
            <v>FUNCIONARIOS METEOROLOGICOS Y COMUNIDAD AERONÁUTICA</v>
          </cell>
          <cell r="E129">
            <v>1</v>
          </cell>
          <cell r="F129" t="str">
            <v>CAPACITACIÓN DEL FUNCIONARIO TÉCNICO OPERATIVO.</v>
          </cell>
          <cell r="G129" t="str">
            <v>RESOLUCION 444/2025</v>
          </cell>
        </row>
        <row r="130">
          <cell r="A130" t="str">
            <v xml:space="preserve">GESTION PARA LA EMISIÓN DE ALERTAS TEMPRANAS EN FORMATO CAP ( Protocolo de Alerta Común, C.A.P. (por sus siglas en inglés) </v>
          </cell>
          <cell r="B130" t="str">
            <v>ADVERTIR A LA COMUNIDAD NACIONAL E INTERNACIONAL SOBRE LA POSIBLE OCURRENCIA DE EVENTOS METEOROLÓGICOS DE ALTO IMPACTO</v>
          </cell>
          <cell r="C130" t="str">
            <v>PROPORCIONAR INFROMACIÓN METEOROLÓGICA ESTANDARIZADA A LA COMUNIDAD NACIONAL E INTERNACIONAL</v>
          </cell>
          <cell r="D130" t="str">
            <v>COMUNIDAD NACIONAL E INTERNACIONAL</v>
          </cell>
          <cell r="E130">
            <v>1</v>
          </cell>
          <cell r="F130" t="str">
            <v xml:space="preserve">PROPORCIONAL INFORMACIÓN OPORTUNA PARA SALVAGUARDAR LA VIDA Y LOS BIENES. </v>
          </cell>
          <cell r="G130" t="str">
            <v>https://severeweather.wmo.int/v2/index.html</v>
          </cell>
        </row>
        <row r="131">
          <cell r="A131" t="str">
            <v>REMISIÓN DE DOCUMENTOS TÉCNICOS CORRESPONDIENTES AL LLAMADO PARA LA MCN "ADQUISICIÓN DE EQUIPOS, HERRAMIENTAS Y OTROS PARA LA DINAC" ID 467586</v>
          </cell>
          <cell r="B131" t="str">
            <v>MANTENER OPERATIVA LA RED DE ESTACIONES METEOROLÓGICAS AUTOMÁTICAS</v>
          </cell>
          <cell r="C131" t="str">
            <v xml:space="preserve">GARANTIZAR A LA OPERATIVIDAD DE LOS SISTEMAS DE OBSERVACION   </v>
          </cell>
          <cell r="D131" t="str">
            <v>POBLACIÓN EN GENERAL DEL TERRITORIO NACIONAL</v>
          </cell>
          <cell r="E131">
            <v>1</v>
          </cell>
          <cell r="F131">
            <v>1</v>
          </cell>
          <cell r="G131" t="str">
            <v>MEMORÁNDUM GSOM Nº 080/2025 remitido el 19/05/2025</v>
          </cell>
        </row>
        <row r="132">
          <cell r="A132" t="str">
            <v>REMISIÓN DE DOCUMENTOS TÉCNICOS CORRESPONDIENTES AL LLAMADO PARA LA MCN "ADQUISICIÓN DE BATERÍAS DE CICLO PROFUNDO Y OTROS PARA ESTACIONES METEOROLÓGICAS AUTOMÁTICAS" ID 467833</v>
          </cell>
          <cell r="B132" t="str">
            <v>MANTENER OPERATIVA LA RED DE ESTACIONES METEOROLÓGICAS AUTOMÁTICAS</v>
          </cell>
          <cell r="C132" t="str">
            <v xml:space="preserve">GARANTIZAR A LA OPERATIVIDAD DE LOS SISTEMAS DE OBSERVACION   </v>
          </cell>
          <cell r="D132" t="str">
            <v>POBLACIÓN EN GENERAL DEL TERRITORIO NACIONAL</v>
          </cell>
          <cell r="E132">
            <v>1</v>
          </cell>
          <cell r="F132">
            <v>1</v>
          </cell>
          <cell r="G132" t="str">
            <v>MEMORÁNDUM GSOM Nº 082/2025 remitido el 20/05/2025</v>
          </cell>
        </row>
        <row r="133">
          <cell r="A133" t="str">
            <v>REMISIÓN DE DOCUMENTOS TÉCNICOS CORRESPONDIENTES AL LLAMADO - LPN "MANTENIMIENTO, REPARACIÓN Y ADQUISICIÓN DE COMPONENTES DE LA RED DE ESTACIONES HIDROMETEOROLOGICAS" ID 467581</v>
          </cell>
          <cell r="B133" t="str">
            <v>MANTENER OPERATIVA LA RED DE ESTACIONES METEOROLÓGICAS AUTOMÁTICAS</v>
          </cell>
          <cell r="C133" t="str">
            <v xml:space="preserve">GARANTIZAR A LA OPERATIVIDAD DE LOS SISTEMAS DE OBSERVACION   </v>
          </cell>
          <cell r="D133" t="str">
            <v>POBLACIÓN EN GENERAL DEL TERRITORIO NACIONAL</v>
          </cell>
          <cell r="E133">
            <v>1</v>
          </cell>
          <cell r="F133">
            <v>1</v>
          </cell>
          <cell r="G133" t="str">
            <v>MEMORÁNDUM GSOM Nº 103/2025 remitido el 09/06/2025</v>
          </cell>
        </row>
        <row r="134">
          <cell r="A134" t="str">
            <v>GENERACIÓN, PROCESAMIENTO, ALMACENAMIENTO Y TRANSMISIÓN DE DATOS METEOROLÓGICOS A ESCALA NACIONAL, REGIONAL Y GLOBAL DESDE 19 ESTACIONES METEOROLÓGICAS DOTADAS DE PERSONAL, INTEGRADAS AL SISTEMA DE INFORMACIÓN DE LA OMM (WIS).</v>
          </cell>
          <cell r="B134" t="str">
            <v>VIGILANCIA ATMOSFÉRICA PARA LA PRESTACIÓN DE SERVICIOS</v>
          </cell>
          <cell r="C134" t="str">
            <v>TRANSMISIÓN DE MENSAJES CODIFICADOS EN CLAVE SYNOP</v>
          </cell>
          <cell r="D134" t="str">
            <v>USUARIOS AERONÁUTICOS Y METEOROLÓGICOS, POBLACIÓN GENERAL</v>
          </cell>
          <cell r="E134">
            <v>1</v>
          </cell>
          <cell r="F134">
            <v>0.99</v>
          </cell>
          <cell r="G134" t="str">
            <v>https://www.meteorologia.gov.py/sinop/</v>
          </cell>
        </row>
        <row r="135">
          <cell r="A135" t="str">
            <v>GENERACIÓN, PROCESAMIENTO, ALMACENAMIENTO Y VISUALIZACIÓN DE DATOS METEOROLÓGICOS PROVENIENTES DE 100 ESTACIONES METEOROLÓGICAS AUTOMÁTICAS DE SUPERFICIE, GARANTIZANDO SU INTEGRACIÓN OPORTUNA Y CONTINUA A LA BASE DE DATOS INSTITUCIONAL Y SU DIFUSIÓN PÚBLICA A TRAVÉS DE LA PÁGINA WEB OFICIAL DE LA DIRECCIÓN DE METEOROLOGÍA E HIDROLOGÍA (DMH – DINAC), EN CUMPLIMIENTO DE SU MISIÓN DE PROVEER INFORMACIÓN METEOROLÓGICA CONFIABLE, ACCESIBLE Y DE ALTA CALIDAD PARA LA SEGURIDAD AERONÁUTICA, LA GESTIÓN DEL RIESGO CLIMÁTICO Y EL SERVICIO A LA SOCIEDAD.</v>
          </cell>
          <cell r="B135" t="str">
            <v>VIGILANCIA ATMOSFÉRICA PARA LA PRESTACIÓN DE SERVICIOS</v>
          </cell>
          <cell r="C135" t="str">
            <v>GENERACIÓN DE DATOS DE LAS REDES DE ESTACIONES AUTOMÁTICAS ADMINISTRADAS POR LA DMH CADA 10 MINUTOS</v>
          </cell>
          <cell r="D135" t="str">
            <v>USUARIOS AERONÁUTICOS Y METEOROLÓGICOS, POBLACIÓN GENERAL</v>
          </cell>
          <cell r="E135">
            <v>0.98</v>
          </cell>
          <cell r="F135">
            <v>0.92</v>
          </cell>
          <cell r="G135" t="str">
            <v>https://www.meteorologia.gov.py/emas/</v>
          </cell>
        </row>
        <row r="136">
          <cell r="A136" t="str">
            <v>REMISIÓN DE ANTEPROYECTO DE PRESUPUESTO GSOM 2026</v>
          </cell>
          <cell r="B136" t="str">
            <v>CONTRIBUIR AL FORTALECIMIENTO, MODERNIZACIÓN Y SOSTENIBILIDAD OPERATIVA DE LOS SISTEMAS DE OBSERVACIÓN METEOROLÓGICA E HIDROLÓGICA GESTIONADOS POR LA DIRECCIÓN DE METEOROLOGÍA E HIDROLOGÍA</v>
          </cell>
          <cell r="C136" t="str">
            <v xml:space="preserve">GARANTIZAR A LA OPERATIVIDAD DE LOS SISTEMAS DE OBSERVACION   </v>
          </cell>
          <cell r="D136" t="str">
            <v>COMUNIDAD AERONÁUTICA, ORGANISMOS DE RESPUESTA ANTE EMERGENCIAS PRODUCTORES, AGROPECUARIOS, INSTITUCIONES EDUCATIVAS, TOMADORES DE DECISIONES GUBERNAMENTALES, CIUDADANÍA EN GENERAL.</v>
          </cell>
          <cell r="E136">
            <v>1</v>
          </cell>
          <cell r="F136">
            <v>1</v>
          </cell>
          <cell r="G136" t="str">
            <v>MEMORANDUN GSOM Nº 085/2025 remitido el 23/05/2025</v>
          </cell>
        </row>
        <row r="137">
          <cell r="A137" t="str">
            <v xml:space="preserve">(Puede complementar aquí y apoyarse en gráficos ilustrativos) </v>
          </cell>
          <cell r="B137"/>
          <cell r="C137"/>
          <cell r="D137"/>
          <cell r="E137"/>
          <cell r="F137"/>
          <cell r="G137"/>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5"/>
    </sheetNames>
    <sheetDataSet>
      <sheetData sheetId="0">
        <row r="100">
          <cell r="F100" t="str">
            <v>Estado (Ejecución - Finiquitado)</v>
          </cell>
        </row>
        <row r="142">
          <cell r="G142" t="str">
            <v>EJECUCIÓN</v>
          </cell>
          <cell r="H142" t="str">
            <v>FINIQUITADO</v>
          </cell>
        </row>
        <row r="143">
          <cell r="G143">
            <v>25</v>
          </cell>
          <cell r="H143">
            <v>1</v>
          </cell>
        </row>
        <row r="153">
          <cell r="C153" t="str">
            <v>SERVICIOS PERSONALES</v>
          </cell>
          <cell r="F153">
            <v>35291777258</v>
          </cell>
        </row>
        <row r="159">
          <cell r="C159" t="str">
            <v>SERVICIOS NO PERSONALES</v>
          </cell>
          <cell r="F159">
            <v>10334522799</v>
          </cell>
        </row>
        <row r="168">
          <cell r="C168" t="str">
            <v>BIENES DE CONSUMO E INSUMOS</v>
          </cell>
          <cell r="F168">
            <v>1789113752</v>
          </cell>
        </row>
        <row r="176">
          <cell r="C176" t="str">
            <v>INVERSION FISICA</v>
          </cell>
          <cell r="F176">
            <v>20074064973</v>
          </cell>
        </row>
        <row r="183">
          <cell r="C183" t="str">
            <v>TRANSFERENCIAS</v>
          </cell>
          <cell r="F183">
            <v>9928327120</v>
          </cell>
        </row>
        <row r="188">
          <cell r="C188" t="str">
            <v xml:space="preserve">OTROS GASTOS   </v>
          </cell>
          <cell r="F188">
            <v>7172607747</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nivel-rio/indexconvencional.php" TargetMode="External"/><Relationship Id="rId18" Type="http://schemas.openxmlformats.org/officeDocument/2006/relationships/hyperlink" Target="https://www.meteorologia.gov.py/wp-content/uploads/2025/06/boletin_climatico_2025.pdf" TargetMode="External"/><Relationship Id="rId26" Type="http://schemas.openxmlformats.org/officeDocument/2006/relationships/hyperlink" Target="https://severeweather.wmo.int/v2/index.html" TargetMode="External"/><Relationship Id="rId39" Type="http://schemas.openxmlformats.org/officeDocument/2006/relationships/hyperlink" Target="https://www.dinac.gov.py/v3/index.php/documentos1/item/2541-buzon-de-sugerencias-quejas-y-reclamos" TargetMode="External"/><Relationship Id="rId21" Type="http://schemas.openxmlformats.org/officeDocument/2006/relationships/hyperlink" Target="https://www.meteorologia.gov.py/wp-content/uploads/2025/04/INFORME-FINAL_-I-FORO-HIDROCLIMATICO_ABRIL-2025_AMJ-1.pdf" TargetMode="External"/><Relationship Id="rId34" Type="http://schemas.openxmlformats.org/officeDocument/2006/relationships/hyperlink" Target="https://denuncias.gov.py/portal-publico" TargetMode="External"/><Relationship Id="rId7" Type="http://schemas.openxmlformats.org/officeDocument/2006/relationships/hyperlink" Target="http://www.dinac.gov.py/v3/index.php/transparencia-y-anticorrupcion-dinac/ley-5282-14-art-8-acceso-a-la-informacion-publica" TargetMode="External"/><Relationship Id="rId2" Type="http://schemas.openxmlformats.org/officeDocument/2006/relationships/hyperlink" Target="https://www.meteorologia.gov.py/nivel-rio/vermas_convencional.php?code=2000086029" TargetMode="External"/><Relationship Id="rId16" Type="http://schemas.openxmlformats.org/officeDocument/2006/relationships/hyperlink" Target="https://www.meteorologia.gov.py/wp-content/uploads/2025/04/Boletin_Agro_actualizado_MARZO2025.pdf" TargetMode="External"/><Relationship Id="rId20" Type="http://schemas.openxmlformats.org/officeDocument/2006/relationships/hyperlink" Target="https://www.meteorologia.gov.py/wp-content/uploads/2025/06/boletin_climatico_2025.pdf" TargetMode="External"/><Relationship Id="rId29" Type="http://schemas.openxmlformats.org/officeDocument/2006/relationships/hyperlink" Target="https://informacionpublica.paraguay.gov.py/" TargetMode="External"/><Relationship Id="rId41" Type="http://schemas.openxmlformats.org/officeDocument/2006/relationships/drawing" Target="../drawings/drawing1.xml"/><Relationship Id="rId1" Type="http://schemas.openxmlformats.org/officeDocument/2006/relationships/hyperlink" Target="http://www.meteorologia.gov.py/" TargetMode="External"/><Relationship Id="rId6" Type="http://schemas.openxmlformats.org/officeDocument/2006/relationships/hyperlink" Target="http://www.dinac.gov.py/v3/index.php/dinac/subdirecciones/sub-direccion-de-navegacion-aerea/item/2422-politica-y-objetivos-de-calidad-de-la-gnna%5d" TargetMode="External"/><Relationship Id="rId11" Type="http://schemas.openxmlformats.org/officeDocument/2006/relationships/hyperlink" Target="https://www.meteorologia.gov.py/pronostico-de-caudales/" TargetMode="External"/><Relationship Id="rId24" Type="http://schemas.openxmlformats.org/officeDocument/2006/relationships/hyperlink" Target="https://www.meteorologia.gov.py/publicaciones/" TargetMode="External"/><Relationship Id="rId32" Type="http://schemas.openxmlformats.org/officeDocument/2006/relationships/hyperlink" Target="http://www.dinac.gov.py/v3/index.php/transparencia-y-anticorrupcion-dinac/rendicion-de-cuentas-al-ciudadano" TargetMode="External"/><Relationship Id="rId37" Type="http://schemas.openxmlformats.org/officeDocument/2006/relationships/hyperlink" Target="https://www.dinac.gov.py/v3/index.php/transparencia-y-anticorrupcion-dinac/rendicion-de-cuentas-al-ciudadano" TargetMode="External"/><Relationship Id="rId40" Type="http://schemas.openxmlformats.org/officeDocument/2006/relationships/printerSettings" Target="../printerSettings/printerSettings1.bin"/><Relationship Id="rId5" Type="http://schemas.openxmlformats.org/officeDocument/2006/relationships/hyperlink" Target="http://www.dinac.gov.py/v3/index.php/dinac/subdirecciones/sub-direccion-de-transporte-aereo" TargetMode="External"/><Relationship Id="rId15" Type="http://schemas.openxmlformats.org/officeDocument/2006/relationships/hyperlink" Target="https://www.meteorologia.gov.py/wp-content/uploads/2025/06/Boletin_monitoreoPy-1.pdf" TargetMode="External"/><Relationship Id="rId23" Type="http://schemas.openxmlformats.org/officeDocument/2006/relationships/hyperlink" Target="https://www.meteorologia.gov.py/wp-content/uploads/2023/04/" TargetMode="External"/><Relationship Id="rId28" Type="http://schemas.openxmlformats.org/officeDocument/2006/relationships/hyperlink" Target="https://informacionpublica.paraguay.gov.py/" TargetMode="External"/><Relationship Id="rId36" Type="http://schemas.openxmlformats.org/officeDocument/2006/relationships/hyperlink" Target="https://www.dinac.gov.py/v3/index.php/transparencia-y-anticorrupcion-dinac/rendicion-de-cuentas-al-ciudadano" TargetMode="External"/><Relationship Id="rId10" Type="http://schemas.openxmlformats.org/officeDocument/2006/relationships/hyperlink" Target="https://www.meteorologia.gov.py/pronostico-de-caudales/" TargetMode="External"/><Relationship Id="rId19" Type="http://schemas.openxmlformats.org/officeDocument/2006/relationships/hyperlink" Target="https://www.meteorologia.gov.py/wp-content/uploads/2025/06/boletin_climatico_2025.pdf" TargetMode="External"/><Relationship Id="rId31" Type="http://schemas.openxmlformats.org/officeDocument/2006/relationships/hyperlink" Target="https://www.contrataciones.gov.py/licitaciones/adjudicacion/1efa7359-52e3-6c00-bbbd-4b8508e2abc2/resumen-adjudicacion.html" TargetMode="External"/><Relationship Id="rId4" Type="http://schemas.openxmlformats.org/officeDocument/2006/relationships/hyperlink" Target="http://www.dinac.gov.py/v3/index.php/dinac/subdirecciones/sub-direccion-de-normas-de-vuelo/item/57-subdireccion-de-normas-de-vuelo" TargetMode="External"/><Relationship Id="rId9" Type="http://schemas.openxmlformats.org/officeDocument/2006/relationships/hyperlink" Target="https://www.meteorologia.gov.py/emas/" TargetMode="External"/><Relationship Id="rId14" Type="http://schemas.openxmlformats.org/officeDocument/2006/relationships/hyperlink" Target="https://www.meteorologia.gov.py/wp-content/uploads/2025/06/Boletin-parana-1.pdf" TargetMode="External"/><Relationship Id="rId22" Type="http://schemas.openxmlformats.org/officeDocument/2006/relationships/hyperlink" Target="https://www.meteorologia.gov.py/publicaciones/" TargetMode="External"/><Relationship Id="rId27" Type="http://schemas.openxmlformats.org/officeDocument/2006/relationships/hyperlink" Target="https://www.meteorologia.gov.py/emas/" TargetMode="External"/><Relationship Id="rId30" Type="http://schemas.openxmlformats.org/officeDocument/2006/relationships/hyperlink" Target="https://informacionpublica.paraguay.gov.py/" TargetMode="External"/><Relationship Id="rId35" Type="http://schemas.openxmlformats.org/officeDocument/2006/relationships/hyperlink" Target="http://www.dinac.gov.py/v3/index.php/transparencia-y-anticorrupcion-dinac/informacion-publica-ley-5189-2014" TargetMode="External"/><Relationship Id="rId8" Type="http://schemas.openxmlformats.org/officeDocument/2006/relationships/hyperlink" Target="http://www.dinac.gov.py/v3/index.php/transparencia-y-anticorrupcion-dinac/ley-5282-14-art-8-acceso-a-la-informacion-publica" TargetMode="External"/><Relationship Id="rId3" Type="http://schemas.openxmlformats.org/officeDocument/2006/relationships/hyperlink" Target="http://www.dinac.gov.py/v3/index.php/dinac/subdirecciones/sub-direccion-de-seguridad-de-la-aviacion-civil" TargetMode="External"/><Relationship Id="rId12" Type="http://schemas.openxmlformats.org/officeDocument/2006/relationships/hyperlink" Target="https://www.meteorologia.gov.py/wp-content/uploads/2025/04/Pronostico-Hidrologico-Mensual.pdf" TargetMode="External"/><Relationship Id="rId17" Type="http://schemas.openxmlformats.org/officeDocument/2006/relationships/hyperlink" Target="https://www.meteorologia.gov.py/wp-content/uploads/2025/06/trimestral_pronos_JJA2025.pdf" TargetMode="External"/><Relationship Id="rId25" Type="http://schemas.openxmlformats.org/officeDocument/2006/relationships/hyperlink" Target="https://www.redemet.aer.mil.br/" TargetMode="External"/><Relationship Id="rId33" Type="http://schemas.openxmlformats.org/officeDocument/2006/relationships/hyperlink" Target="http://www.dinac.gov.py/v3/index.php/transparencia-y-anticorrupcion-dinac/rendicion-de-cuentas-al-ciudadano" TargetMode="External"/><Relationship Id="rId38" Type="http://schemas.openxmlformats.org/officeDocument/2006/relationships/hyperlink" Target="https://www.dinac.gov.py/v3/index.php/transparencia-y-anticorrupcion-dinac/rendicion-de-cuentas-al-ciudada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5"/>
  <sheetViews>
    <sheetView tabSelected="1" showWhiteSpace="0" view="pageBreakPreview" topLeftCell="A226" zoomScale="80" zoomScaleNormal="80" zoomScaleSheetLayoutView="80" zoomScalePageLayoutView="80" workbookViewId="0">
      <selection activeCell="H395" sqref="H395"/>
    </sheetView>
  </sheetViews>
  <sheetFormatPr baseColWidth="10" defaultColWidth="9.140625" defaultRowHeight="15"/>
  <cols>
    <col min="1" max="1" width="25.5703125" style="12" customWidth="1"/>
    <col min="2" max="2" width="30.85546875" style="12" customWidth="1"/>
    <col min="3" max="3" width="29.85546875" style="19" customWidth="1"/>
    <col min="4" max="4" width="23.28515625" style="12" customWidth="1"/>
    <col min="5" max="5" width="26.7109375" style="12" customWidth="1"/>
    <col min="6" max="6" width="26.140625" style="12" customWidth="1"/>
    <col min="7" max="7" width="27.5703125" style="12" customWidth="1"/>
    <col min="8" max="16384" width="9.140625" style="1"/>
  </cols>
  <sheetData>
    <row r="1" spans="1:7" ht="15" customHeight="1">
      <c r="A1" s="60"/>
      <c r="B1" s="491" t="s">
        <v>320</v>
      </c>
      <c r="C1" s="491"/>
      <c r="D1" s="491"/>
      <c r="E1" s="491"/>
      <c r="F1" s="61"/>
      <c r="G1" s="62"/>
    </row>
    <row r="2" spans="1:7" ht="15" customHeight="1">
      <c r="A2" s="63"/>
      <c r="B2" s="492"/>
      <c r="C2" s="492"/>
      <c r="D2" s="492"/>
      <c r="E2" s="492"/>
      <c r="F2" s="64"/>
      <c r="G2" s="65"/>
    </row>
    <row r="3" spans="1:7" ht="15" customHeight="1">
      <c r="A3" s="63"/>
      <c r="B3" s="492"/>
      <c r="C3" s="492"/>
      <c r="D3" s="492"/>
      <c r="E3" s="492"/>
      <c r="F3" s="64"/>
      <c r="G3" s="65"/>
    </row>
    <row r="4" spans="1:7" ht="15.75" customHeight="1" thickBot="1">
      <c r="A4" s="66"/>
      <c r="B4" s="493"/>
      <c r="C4" s="493"/>
      <c r="D4" s="493"/>
      <c r="E4" s="493"/>
      <c r="F4" s="67"/>
      <c r="G4" s="68"/>
    </row>
    <row r="5" spans="1:7" ht="15" customHeight="1">
      <c r="A5" s="412" t="s">
        <v>83</v>
      </c>
      <c r="B5" s="413"/>
      <c r="C5" s="413"/>
      <c r="D5" s="413"/>
      <c r="E5" s="413"/>
      <c r="F5" s="413"/>
      <c r="G5" s="414"/>
    </row>
    <row r="6" spans="1:7" ht="15.75" customHeight="1" thickBot="1">
      <c r="A6" s="415"/>
      <c r="B6" s="416"/>
      <c r="C6" s="416"/>
      <c r="D6" s="416"/>
      <c r="E6" s="416"/>
      <c r="F6" s="416"/>
      <c r="G6" s="417"/>
    </row>
    <row r="7" spans="1:7" ht="15" customHeight="1">
      <c r="A7" s="432" t="s">
        <v>360</v>
      </c>
      <c r="B7" s="433"/>
      <c r="C7" s="433"/>
      <c r="D7" s="433"/>
      <c r="E7" s="433"/>
      <c r="F7" s="433"/>
      <c r="G7" s="434"/>
    </row>
    <row r="8" spans="1:7" ht="15" customHeight="1">
      <c r="A8" s="435"/>
      <c r="B8" s="436"/>
      <c r="C8" s="436"/>
      <c r="D8" s="436"/>
      <c r="E8" s="436"/>
      <c r="F8" s="436"/>
      <c r="G8" s="437"/>
    </row>
    <row r="9" spans="1:7" ht="18.75">
      <c r="A9" s="448" t="s">
        <v>0</v>
      </c>
      <c r="B9" s="449"/>
      <c r="C9" s="449"/>
      <c r="D9" s="449"/>
      <c r="E9" s="449"/>
      <c r="F9" s="449"/>
      <c r="G9" s="450"/>
    </row>
    <row r="10" spans="1:7" ht="18.75">
      <c r="A10" s="13" t="s">
        <v>1</v>
      </c>
      <c r="B10" s="451" t="s">
        <v>83</v>
      </c>
      <c r="C10" s="452"/>
      <c r="D10" s="452"/>
      <c r="E10" s="452"/>
      <c r="F10" s="452"/>
      <c r="G10" s="453"/>
    </row>
    <row r="11" spans="1:7" ht="18.75">
      <c r="A11" s="424" t="s">
        <v>392</v>
      </c>
      <c r="B11" s="425"/>
      <c r="C11" s="425"/>
      <c r="D11" s="425"/>
      <c r="E11" s="425"/>
      <c r="F11" s="425"/>
      <c r="G11" s="426"/>
    </row>
    <row r="12" spans="1:7" ht="18.75">
      <c r="A12" s="307" t="s">
        <v>2</v>
      </c>
      <c r="B12" s="308"/>
      <c r="C12" s="308"/>
      <c r="D12" s="308"/>
      <c r="E12" s="308"/>
      <c r="F12" s="308"/>
      <c r="G12" s="309"/>
    </row>
    <row r="13" spans="1:7" ht="15" customHeight="1">
      <c r="A13" s="274" t="s">
        <v>268</v>
      </c>
      <c r="B13" s="275"/>
      <c r="C13" s="275"/>
      <c r="D13" s="275"/>
      <c r="E13" s="275"/>
      <c r="F13" s="275"/>
      <c r="G13" s="276"/>
    </row>
    <row r="14" spans="1:7" ht="15" hidden="1" customHeight="1">
      <c r="A14" s="37"/>
      <c r="B14" s="37"/>
      <c r="C14" s="37"/>
      <c r="D14" s="37"/>
      <c r="E14" s="37"/>
      <c r="F14" s="37"/>
      <c r="G14" s="89"/>
    </row>
    <row r="15" spans="1:7" ht="15" hidden="1" customHeight="1">
      <c r="A15" s="37"/>
      <c r="B15" s="37"/>
      <c r="C15" s="37"/>
      <c r="D15" s="37"/>
      <c r="E15" s="37"/>
      <c r="F15" s="37"/>
      <c r="G15" s="89"/>
    </row>
    <row r="16" spans="1:7" s="2" customFormat="1" ht="18.75">
      <c r="A16" s="448" t="s">
        <v>318</v>
      </c>
      <c r="B16" s="449"/>
      <c r="C16" s="449"/>
      <c r="D16" s="449"/>
      <c r="E16" s="449"/>
      <c r="F16" s="449"/>
      <c r="G16" s="450"/>
    </row>
    <row r="17" spans="1:7" s="2" customFormat="1">
      <c r="A17" s="427" t="s">
        <v>276</v>
      </c>
      <c r="B17" s="428"/>
      <c r="C17" s="428"/>
      <c r="D17" s="428"/>
      <c r="E17" s="428"/>
      <c r="F17" s="428"/>
      <c r="G17" s="429"/>
    </row>
    <row r="18" spans="1:7" ht="15.75">
      <c r="A18" s="14" t="s">
        <v>3</v>
      </c>
      <c r="B18" s="440" t="s">
        <v>4</v>
      </c>
      <c r="C18" s="441"/>
      <c r="D18" s="442" t="s">
        <v>5</v>
      </c>
      <c r="E18" s="443"/>
      <c r="F18" s="442" t="s">
        <v>6</v>
      </c>
      <c r="G18" s="443"/>
    </row>
    <row r="19" spans="1:7" ht="15" customHeight="1">
      <c r="A19" s="6">
        <v>1</v>
      </c>
      <c r="B19" s="444" t="s">
        <v>84</v>
      </c>
      <c r="C19" s="445"/>
      <c r="D19" s="446" t="s">
        <v>136</v>
      </c>
      <c r="E19" s="447"/>
      <c r="F19" s="438" t="s">
        <v>96</v>
      </c>
      <c r="G19" s="439"/>
    </row>
    <row r="20" spans="1:7" ht="15" customHeight="1">
      <c r="A20" s="6">
        <f>A19+1</f>
        <v>2</v>
      </c>
      <c r="B20" s="340" t="s">
        <v>84</v>
      </c>
      <c r="C20" s="341"/>
      <c r="D20" s="335" t="s">
        <v>94</v>
      </c>
      <c r="E20" s="336"/>
      <c r="F20" s="438" t="s">
        <v>97</v>
      </c>
      <c r="G20" s="439"/>
    </row>
    <row r="21" spans="1:7" ht="15" customHeight="1">
      <c r="A21" s="6">
        <f t="shared" ref="A21:A35" si="0">A20+1</f>
        <v>3</v>
      </c>
      <c r="B21" s="430" t="s">
        <v>113</v>
      </c>
      <c r="C21" s="431"/>
      <c r="D21" s="337" t="s">
        <v>379</v>
      </c>
      <c r="E21" s="336"/>
      <c r="F21" s="340" t="s">
        <v>101</v>
      </c>
      <c r="G21" s="341"/>
    </row>
    <row r="22" spans="1:7" ht="15" customHeight="1">
      <c r="A22" s="6">
        <f t="shared" si="0"/>
        <v>4</v>
      </c>
      <c r="B22" s="340" t="s">
        <v>85</v>
      </c>
      <c r="C22" s="341"/>
      <c r="D22" s="335" t="s">
        <v>95</v>
      </c>
      <c r="E22" s="336"/>
      <c r="F22" s="340" t="s">
        <v>98</v>
      </c>
      <c r="G22" s="341"/>
    </row>
    <row r="23" spans="1:7" s="21" customFormat="1" ht="15" customHeight="1">
      <c r="A23" s="6">
        <f t="shared" si="0"/>
        <v>5</v>
      </c>
      <c r="B23" s="340" t="s">
        <v>86</v>
      </c>
      <c r="C23" s="341"/>
      <c r="D23" s="454" t="s">
        <v>196</v>
      </c>
      <c r="E23" s="455"/>
      <c r="F23" s="454" t="s">
        <v>195</v>
      </c>
      <c r="G23" s="455"/>
    </row>
    <row r="24" spans="1:7" ht="15" customHeight="1">
      <c r="A24" s="6">
        <f t="shared" si="0"/>
        <v>6</v>
      </c>
      <c r="B24" s="20" t="s">
        <v>138</v>
      </c>
      <c r="C24" s="17"/>
      <c r="D24" s="337" t="s">
        <v>374</v>
      </c>
      <c r="E24" s="364"/>
      <c r="F24" s="365" t="s">
        <v>137</v>
      </c>
      <c r="G24" s="366"/>
    </row>
    <row r="25" spans="1:7" ht="15" customHeight="1">
      <c r="A25" s="6">
        <f t="shared" si="0"/>
        <v>7</v>
      </c>
      <c r="B25" s="340" t="s">
        <v>87</v>
      </c>
      <c r="C25" s="341"/>
      <c r="D25" s="338" t="s">
        <v>144</v>
      </c>
      <c r="E25" s="339"/>
      <c r="F25" s="373" t="s">
        <v>145</v>
      </c>
      <c r="G25" s="374"/>
    </row>
    <row r="26" spans="1:7" ht="15" customHeight="1">
      <c r="A26" s="6">
        <f t="shared" si="0"/>
        <v>8</v>
      </c>
      <c r="B26" s="340" t="s">
        <v>88</v>
      </c>
      <c r="C26" s="341"/>
      <c r="D26" s="375" t="s">
        <v>402</v>
      </c>
      <c r="E26" s="376"/>
      <c r="F26" s="362" t="s">
        <v>143</v>
      </c>
      <c r="G26" s="363"/>
    </row>
    <row r="27" spans="1:7" ht="15" customHeight="1">
      <c r="A27" s="6">
        <f t="shared" si="0"/>
        <v>9</v>
      </c>
      <c r="B27" s="340" t="s">
        <v>89</v>
      </c>
      <c r="C27" s="341"/>
      <c r="D27" s="377" t="s">
        <v>139</v>
      </c>
      <c r="E27" s="378"/>
      <c r="F27" s="340" t="s">
        <v>99</v>
      </c>
      <c r="G27" s="341"/>
    </row>
    <row r="28" spans="1:7" ht="15" customHeight="1">
      <c r="A28" s="360">
        <f t="shared" si="0"/>
        <v>10</v>
      </c>
      <c r="B28" s="408" t="s">
        <v>90</v>
      </c>
      <c r="C28" s="409"/>
      <c r="D28" s="342" t="s">
        <v>216</v>
      </c>
      <c r="E28" s="343"/>
      <c r="F28" s="371" t="s">
        <v>217</v>
      </c>
      <c r="G28" s="372"/>
    </row>
    <row r="29" spans="1:7" s="21" customFormat="1">
      <c r="A29" s="361"/>
      <c r="B29" s="410"/>
      <c r="C29" s="411"/>
      <c r="D29" s="342" t="s">
        <v>218</v>
      </c>
      <c r="E29" s="343"/>
      <c r="F29" s="371" t="s">
        <v>219</v>
      </c>
      <c r="G29" s="372"/>
    </row>
    <row r="30" spans="1:7" ht="27.75" customHeight="1">
      <c r="A30" s="6">
        <f>A28+1</f>
        <v>11</v>
      </c>
      <c r="B30" s="340" t="s">
        <v>91</v>
      </c>
      <c r="C30" s="341"/>
      <c r="D30" s="402" t="s">
        <v>378</v>
      </c>
      <c r="E30" s="403"/>
      <c r="F30" s="420" t="s">
        <v>377</v>
      </c>
      <c r="G30" s="421"/>
    </row>
    <row r="31" spans="1:7" ht="15" customHeight="1">
      <c r="A31" s="6">
        <f t="shared" si="0"/>
        <v>12</v>
      </c>
      <c r="B31" s="340" t="s">
        <v>92</v>
      </c>
      <c r="C31" s="341"/>
      <c r="D31" s="418" t="s">
        <v>376</v>
      </c>
      <c r="E31" s="419"/>
      <c r="F31" s="422" t="s">
        <v>271</v>
      </c>
      <c r="G31" s="423"/>
    </row>
    <row r="32" spans="1:7" ht="15" customHeight="1">
      <c r="A32" s="6">
        <f t="shared" si="0"/>
        <v>13</v>
      </c>
      <c r="B32" s="340" t="s">
        <v>93</v>
      </c>
      <c r="C32" s="341"/>
      <c r="D32" s="337" t="s">
        <v>375</v>
      </c>
      <c r="E32" s="364"/>
      <c r="F32" s="340" t="s">
        <v>100</v>
      </c>
      <c r="G32" s="341"/>
    </row>
    <row r="33" spans="1:7" s="21" customFormat="1" ht="15" customHeight="1">
      <c r="A33" s="6">
        <f t="shared" si="0"/>
        <v>14</v>
      </c>
      <c r="B33" s="404" t="s">
        <v>140</v>
      </c>
      <c r="C33" s="405"/>
      <c r="D33" s="406" t="s">
        <v>141</v>
      </c>
      <c r="E33" s="407"/>
      <c r="F33" s="404" t="s">
        <v>142</v>
      </c>
      <c r="G33" s="405"/>
    </row>
    <row r="34" spans="1:7" s="21" customFormat="1" ht="15" customHeight="1">
      <c r="A34" s="6">
        <f t="shared" si="0"/>
        <v>15</v>
      </c>
      <c r="B34" s="78" t="s">
        <v>264</v>
      </c>
      <c r="C34" s="77"/>
      <c r="D34" s="398" t="s">
        <v>272</v>
      </c>
      <c r="E34" s="399"/>
      <c r="F34" s="78" t="s">
        <v>266</v>
      </c>
      <c r="G34" s="90"/>
    </row>
    <row r="35" spans="1:7" ht="15" customHeight="1">
      <c r="A35" s="6">
        <f t="shared" si="0"/>
        <v>16</v>
      </c>
      <c r="B35" s="400" t="s">
        <v>265</v>
      </c>
      <c r="C35" s="401"/>
      <c r="D35" s="398" t="s">
        <v>273</v>
      </c>
      <c r="E35" s="399"/>
      <c r="F35" s="400" t="s">
        <v>267</v>
      </c>
      <c r="G35" s="401"/>
    </row>
    <row r="36" spans="1:7">
      <c r="A36" s="350" t="s">
        <v>46</v>
      </c>
      <c r="B36" s="351"/>
      <c r="C36" s="351"/>
      <c r="D36" s="352"/>
      <c r="E36" s="367">
        <v>17</v>
      </c>
      <c r="F36" s="368"/>
      <c r="G36" s="369"/>
    </row>
    <row r="37" spans="1:7" ht="15.75" customHeight="1">
      <c r="A37" s="353" t="s">
        <v>48</v>
      </c>
      <c r="B37" s="354"/>
      <c r="C37" s="354"/>
      <c r="D37" s="355"/>
      <c r="E37" s="367">
        <v>8</v>
      </c>
      <c r="F37" s="368"/>
      <c r="G37" s="369"/>
    </row>
    <row r="38" spans="1:7" ht="15.75" customHeight="1">
      <c r="A38" s="353" t="s">
        <v>47</v>
      </c>
      <c r="B38" s="354"/>
      <c r="C38" s="354"/>
      <c r="D38" s="355"/>
      <c r="E38" s="367">
        <v>9</v>
      </c>
      <c r="F38" s="368"/>
      <c r="G38" s="369"/>
    </row>
    <row r="39" spans="1:7">
      <c r="A39" s="356" t="s">
        <v>50</v>
      </c>
      <c r="B39" s="356"/>
      <c r="C39" s="356"/>
      <c r="D39" s="356"/>
      <c r="E39" s="370">
        <v>11</v>
      </c>
      <c r="F39" s="370"/>
      <c r="G39" s="370"/>
    </row>
    <row r="40" spans="1:7" ht="18.75">
      <c r="A40" s="448" t="s">
        <v>71</v>
      </c>
      <c r="B40" s="449"/>
      <c r="C40" s="449"/>
      <c r="D40" s="449"/>
      <c r="E40" s="449"/>
      <c r="F40" s="449"/>
      <c r="G40" s="450"/>
    </row>
    <row r="41" spans="1:7" ht="16.5">
      <c r="A41" s="290" t="s">
        <v>78</v>
      </c>
      <c r="B41" s="291"/>
      <c r="C41" s="291"/>
      <c r="D41" s="291"/>
      <c r="E41" s="291"/>
      <c r="F41" s="291"/>
      <c r="G41" s="292"/>
    </row>
    <row r="42" spans="1:7" ht="15" customHeight="1">
      <c r="A42" s="344" t="s">
        <v>364</v>
      </c>
      <c r="B42" s="345"/>
      <c r="C42" s="345"/>
      <c r="D42" s="345"/>
      <c r="E42" s="345"/>
      <c r="F42" s="345"/>
      <c r="G42" s="346"/>
    </row>
    <row r="43" spans="1:7" ht="15.75" customHeight="1">
      <c r="A43" s="347" t="s">
        <v>79</v>
      </c>
      <c r="B43" s="348"/>
      <c r="C43" s="348"/>
      <c r="D43" s="348"/>
      <c r="E43" s="348"/>
      <c r="F43" s="348"/>
      <c r="G43" s="349"/>
    </row>
    <row r="44" spans="1:7" ht="15" customHeight="1">
      <c r="A44" s="344" t="s">
        <v>364</v>
      </c>
      <c r="B44" s="345"/>
      <c r="C44" s="345"/>
      <c r="D44" s="345"/>
      <c r="E44" s="345"/>
      <c r="F44" s="345"/>
      <c r="G44" s="346"/>
    </row>
    <row r="45" spans="1:7" ht="31.5">
      <c r="A45" s="45" t="s">
        <v>7</v>
      </c>
      <c r="B45" s="394" t="s">
        <v>52</v>
      </c>
      <c r="C45" s="395"/>
      <c r="D45" s="45" t="s">
        <v>8</v>
      </c>
      <c r="E45" s="394" t="s">
        <v>9</v>
      </c>
      <c r="F45" s="395"/>
      <c r="G45" s="10" t="s">
        <v>10</v>
      </c>
    </row>
    <row r="46" spans="1:7" ht="392.25" customHeight="1">
      <c r="A46" s="187" t="s">
        <v>301</v>
      </c>
      <c r="B46" s="396" t="s">
        <v>302</v>
      </c>
      <c r="C46" s="397"/>
      <c r="D46" s="188" t="s">
        <v>303</v>
      </c>
      <c r="E46" s="388" t="s">
        <v>304</v>
      </c>
      <c r="F46" s="389"/>
      <c r="G46" s="191" t="s">
        <v>305</v>
      </c>
    </row>
    <row r="47" spans="1:7" ht="153" customHeight="1">
      <c r="A47" s="456" t="s">
        <v>306</v>
      </c>
      <c r="B47" s="388" t="s">
        <v>307</v>
      </c>
      <c r="C47" s="389"/>
      <c r="D47" s="458" t="s">
        <v>380</v>
      </c>
      <c r="E47" s="390"/>
      <c r="F47" s="391"/>
      <c r="G47" s="189" t="s">
        <v>103</v>
      </c>
    </row>
    <row r="48" spans="1:7" ht="244.5" customHeight="1">
      <c r="A48" s="457"/>
      <c r="B48" s="392"/>
      <c r="C48" s="393"/>
      <c r="D48" s="459"/>
      <c r="E48" s="392"/>
      <c r="F48" s="393"/>
      <c r="G48" s="189" t="s">
        <v>316</v>
      </c>
    </row>
    <row r="49" spans="1:7" ht="339.75" customHeight="1">
      <c r="A49" s="187" t="s">
        <v>308</v>
      </c>
      <c r="B49" s="396" t="s">
        <v>309</v>
      </c>
      <c r="C49" s="397"/>
      <c r="D49" s="190" t="s">
        <v>637</v>
      </c>
      <c r="E49" s="396" t="s">
        <v>310</v>
      </c>
      <c r="F49" s="397"/>
      <c r="G49" s="189" t="s">
        <v>311</v>
      </c>
    </row>
    <row r="50" spans="1:7" ht="357" customHeight="1">
      <c r="A50" s="190" t="s">
        <v>312</v>
      </c>
      <c r="B50" s="396" t="s">
        <v>313</v>
      </c>
      <c r="C50" s="397"/>
      <c r="D50" s="190" t="s">
        <v>314</v>
      </c>
      <c r="E50" s="396" t="s">
        <v>315</v>
      </c>
      <c r="F50" s="397"/>
      <c r="G50" s="57" t="s">
        <v>316</v>
      </c>
    </row>
    <row r="51" spans="1:7" s="21" customFormat="1" ht="378" customHeight="1">
      <c r="A51" s="93"/>
      <c r="B51" s="94"/>
      <c r="C51" s="94"/>
      <c r="D51" s="94"/>
      <c r="E51" s="94"/>
      <c r="F51" s="94"/>
      <c r="G51" s="95"/>
    </row>
    <row r="52" spans="1:7" s="21" customFormat="1" ht="378" customHeight="1">
      <c r="A52" s="54"/>
      <c r="B52" s="55"/>
      <c r="C52" s="55"/>
      <c r="D52" s="55"/>
      <c r="E52" s="55"/>
      <c r="F52" s="55"/>
      <c r="G52" s="56"/>
    </row>
    <row r="53" spans="1:7" s="21" customFormat="1" ht="15" customHeight="1">
      <c r="A53" s="97" t="s">
        <v>279</v>
      </c>
      <c r="B53" s="35"/>
      <c r="C53" s="35"/>
      <c r="D53" s="35"/>
      <c r="E53" s="35"/>
      <c r="F53" s="35"/>
      <c r="G53" s="96"/>
    </row>
    <row r="54" spans="1:7" s="21" customFormat="1" ht="15" customHeight="1">
      <c r="A54" s="97" t="s">
        <v>280</v>
      </c>
      <c r="B54" s="35"/>
      <c r="C54" s="35"/>
      <c r="D54" s="35"/>
      <c r="E54" s="35"/>
      <c r="F54" s="35"/>
      <c r="G54" s="96"/>
    </row>
    <row r="55" spans="1:7" s="21" customFormat="1" ht="15" customHeight="1">
      <c r="A55" s="98" t="s">
        <v>281</v>
      </c>
      <c r="B55" s="35"/>
      <c r="C55" s="35"/>
      <c r="D55" s="35"/>
      <c r="E55" s="35"/>
      <c r="F55" s="35"/>
      <c r="G55" s="96"/>
    </row>
    <row r="56" spans="1:7" s="21" customFormat="1" ht="15" customHeight="1">
      <c r="A56" s="98" t="s">
        <v>282</v>
      </c>
      <c r="B56" s="35"/>
      <c r="C56" s="35"/>
      <c r="D56" s="35"/>
      <c r="E56" s="35"/>
      <c r="F56" s="35"/>
      <c r="G56" s="96"/>
    </row>
    <row r="57" spans="1:7" s="21" customFormat="1" ht="15" customHeight="1">
      <c r="A57" s="98" t="s">
        <v>283</v>
      </c>
      <c r="B57" s="35"/>
      <c r="C57" s="35"/>
      <c r="D57" s="35"/>
      <c r="E57" s="35"/>
      <c r="F57" s="35"/>
      <c r="G57" s="96"/>
    </row>
    <row r="58" spans="1:7" s="21" customFormat="1" ht="15" customHeight="1">
      <c r="A58" s="97" t="s">
        <v>284</v>
      </c>
      <c r="B58" s="35"/>
      <c r="C58" s="35"/>
      <c r="D58" s="35"/>
      <c r="E58" s="35"/>
      <c r="F58" s="35"/>
      <c r="G58" s="96"/>
    </row>
    <row r="59" spans="1:7" s="21" customFormat="1" ht="15" customHeight="1">
      <c r="A59" s="99" t="s">
        <v>285</v>
      </c>
      <c r="B59" s="100"/>
      <c r="C59" s="100"/>
      <c r="D59" s="100"/>
      <c r="E59" s="100"/>
      <c r="F59" s="100"/>
      <c r="G59" s="101"/>
    </row>
    <row r="60" spans="1:7" ht="18.75">
      <c r="A60" s="448" t="s">
        <v>72</v>
      </c>
      <c r="B60" s="449"/>
      <c r="C60" s="449"/>
      <c r="D60" s="449"/>
      <c r="E60" s="449"/>
      <c r="F60" s="449"/>
      <c r="G60" s="450"/>
    </row>
    <row r="61" spans="1:7" ht="16.5">
      <c r="A61" s="290" t="s">
        <v>146</v>
      </c>
      <c r="B61" s="291"/>
      <c r="C61" s="291"/>
      <c r="D61" s="291"/>
      <c r="E61" s="291"/>
      <c r="F61" s="291"/>
      <c r="G61" s="292"/>
    </row>
    <row r="62" spans="1:7" ht="15.75" customHeight="1">
      <c r="A62" s="41" t="s">
        <v>11</v>
      </c>
      <c r="B62" s="231" t="s">
        <v>49</v>
      </c>
      <c r="C62" s="267"/>
      <c r="D62" s="232"/>
      <c r="E62" s="231" t="s">
        <v>53</v>
      </c>
      <c r="F62" s="267"/>
      <c r="G62" s="232"/>
    </row>
    <row r="63" spans="1:7" s="21" customFormat="1" ht="15.75" customHeight="1">
      <c r="A63" s="112" t="s">
        <v>393</v>
      </c>
      <c r="B63" s="293" t="s">
        <v>104</v>
      </c>
      <c r="C63" s="294"/>
      <c r="D63" s="295"/>
      <c r="E63" s="379" t="s">
        <v>270</v>
      </c>
      <c r="F63" s="380"/>
      <c r="G63" s="381"/>
    </row>
    <row r="64" spans="1:7" s="21" customFormat="1" ht="15.75" customHeight="1">
      <c r="A64" s="112" t="s">
        <v>394</v>
      </c>
      <c r="B64" s="293" t="s">
        <v>104</v>
      </c>
      <c r="C64" s="294"/>
      <c r="D64" s="295"/>
      <c r="E64" s="379" t="s">
        <v>270</v>
      </c>
      <c r="F64" s="380"/>
      <c r="G64" s="381"/>
    </row>
    <row r="65" spans="1:25" s="21" customFormat="1" ht="15.75" customHeight="1">
      <c r="A65" s="112" t="s">
        <v>395</v>
      </c>
      <c r="B65" s="293" t="s">
        <v>104</v>
      </c>
      <c r="C65" s="294"/>
      <c r="D65" s="295"/>
      <c r="E65" s="379" t="s">
        <v>270</v>
      </c>
      <c r="F65" s="380"/>
      <c r="G65" s="381"/>
    </row>
    <row r="66" spans="1:25" ht="15" customHeight="1">
      <c r="A66" s="382" t="s">
        <v>269</v>
      </c>
      <c r="B66" s="383"/>
      <c r="C66" s="383"/>
      <c r="D66" s="383"/>
      <c r="E66" s="383"/>
      <c r="F66" s="383"/>
      <c r="G66" s="384"/>
    </row>
    <row r="67" spans="1:25" ht="16.5">
      <c r="A67" s="290" t="s">
        <v>73</v>
      </c>
      <c r="B67" s="291"/>
      <c r="C67" s="291"/>
      <c r="D67" s="291"/>
      <c r="E67" s="291"/>
      <c r="F67" s="291"/>
      <c r="G67" s="292"/>
    </row>
    <row r="68" spans="1:25" ht="15.75">
      <c r="A68" s="41" t="s">
        <v>11</v>
      </c>
      <c r="B68" s="231" t="s">
        <v>12</v>
      </c>
      <c r="C68" s="267"/>
      <c r="D68" s="232"/>
      <c r="E68" s="235" t="s">
        <v>361</v>
      </c>
      <c r="F68" s="236"/>
      <c r="G68" s="237"/>
    </row>
    <row r="69" spans="1:25" s="21" customFormat="1" ht="53.1" customHeight="1">
      <c r="A69" s="112" t="s">
        <v>393</v>
      </c>
      <c r="B69" s="385">
        <v>1</v>
      </c>
      <c r="C69" s="386"/>
      <c r="D69" s="387"/>
      <c r="E69" s="466" t="s">
        <v>365</v>
      </c>
      <c r="F69" s="467"/>
      <c r="G69" s="468"/>
    </row>
    <row r="70" spans="1:25" s="21" customFormat="1" ht="53.1" customHeight="1">
      <c r="A70" s="112" t="s">
        <v>394</v>
      </c>
      <c r="B70" s="385">
        <v>1</v>
      </c>
      <c r="C70" s="386"/>
      <c r="D70" s="387"/>
      <c r="E70" s="466" t="s">
        <v>366</v>
      </c>
      <c r="F70" s="467"/>
      <c r="G70" s="468"/>
    </row>
    <row r="71" spans="1:25" s="21" customFormat="1" ht="15" customHeight="1">
      <c r="A71" s="112" t="s">
        <v>395</v>
      </c>
      <c r="B71" s="385" t="s">
        <v>400</v>
      </c>
      <c r="C71" s="386"/>
      <c r="D71" s="387"/>
      <c r="E71" s="469" t="s">
        <v>104</v>
      </c>
      <c r="F71" s="470"/>
      <c r="G71" s="471"/>
    </row>
    <row r="72" spans="1:25" s="21" customFormat="1" ht="15" customHeight="1">
      <c r="A72" s="382" t="s">
        <v>363</v>
      </c>
      <c r="B72" s="383"/>
      <c r="C72" s="383"/>
      <c r="D72" s="383"/>
      <c r="E72" s="383"/>
      <c r="F72" s="383"/>
      <c r="G72" s="384"/>
    </row>
    <row r="73" spans="1:25" ht="15" customHeight="1">
      <c r="A73" s="331" t="s">
        <v>362</v>
      </c>
      <c r="B73" s="332"/>
      <c r="C73" s="332"/>
      <c r="D73" s="332"/>
      <c r="E73" s="332"/>
      <c r="F73" s="332"/>
      <c r="G73" s="333"/>
    </row>
    <row r="74" spans="1:25" s="21" customFormat="1" ht="31.5" customHeight="1">
      <c r="A74" s="268" t="s">
        <v>388</v>
      </c>
      <c r="B74" s="269"/>
      <c r="C74" s="269"/>
      <c r="D74" s="269"/>
      <c r="E74" s="269"/>
      <c r="F74" s="269"/>
      <c r="G74" s="270"/>
    </row>
    <row r="75" spans="1:25" s="36" customFormat="1" ht="305.25" customHeight="1">
      <c r="A75" s="81"/>
      <c r="B75" s="102"/>
      <c r="C75" s="103"/>
      <c r="D75" s="102"/>
      <c r="E75" s="102"/>
      <c r="F75" s="102"/>
      <c r="G75" s="104"/>
      <c r="H75" s="3"/>
      <c r="I75" s="3"/>
      <c r="J75" s="3"/>
      <c r="K75" s="3"/>
      <c r="L75" s="3"/>
      <c r="M75" s="3"/>
      <c r="N75" s="3"/>
      <c r="O75" s="3"/>
      <c r="P75" s="3"/>
      <c r="Q75" s="3"/>
      <c r="R75" s="3"/>
      <c r="S75" s="3"/>
      <c r="T75" s="3"/>
      <c r="U75" s="3"/>
      <c r="V75" s="3"/>
      <c r="W75" s="3"/>
      <c r="X75" s="3"/>
      <c r="Y75" s="3"/>
    </row>
    <row r="76" spans="1:25" ht="16.5">
      <c r="A76" s="290" t="s">
        <v>74</v>
      </c>
      <c r="B76" s="291"/>
      <c r="C76" s="291"/>
      <c r="D76" s="291"/>
      <c r="E76" s="291"/>
      <c r="F76" s="291"/>
      <c r="G76" s="292"/>
    </row>
    <row r="77" spans="1:25" s="21" customFormat="1" ht="15.75">
      <c r="A77" s="44" t="s">
        <v>11</v>
      </c>
      <c r="B77" s="44" t="s">
        <v>13</v>
      </c>
      <c r="C77" s="235" t="s">
        <v>14</v>
      </c>
      <c r="D77" s="237"/>
      <c r="E77" s="235" t="s">
        <v>82</v>
      </c>
      <c r="F77" s="237"/>
      <c r="G77" s="44" t="s">
        <v>54</v>
      </c>
    </row>
    <row r="78" spans="1:25" s="21" customFormat="1" ht="33" customHeight="1">
      <c r="A78" s="161" t="s">
        <v>393</v>
      </c>
      <c r="B78" s="161">
        <v>15</v>
      </c>
      <c r="C78" s="271">
        <v>15</v>
      </c>
      <c r="D78" s="272"/>
      <c r="E78" s="273" t="s">
        <v>104</v>
      </c>
      <c r="F78" s="273"/>
      <c r="G78" s="39" t="s">
        <v>578</v>
      </c>
    </row>
    <row r="79" spans="1:25" ht="33" customHeight="1">
      <c r="A79" s="161" t="s">
        <v>579</v>
      </c>
      <c r="B79" s="161">
        <v>11</v>
      </c>
      <c r="C79" s="271">
        <v>11</v>
      </c>
      <c r="D79" s="272"/>
      <c r="E79" s="273" t="s">
        <v>104</v>
      </c>
      <c r="F79" s="273"/>
      <c r="G79" s="39" t="s">
        <v>578</v>
      </c>
    </row>
    <row r="80" spans="1:25" s="3" customFormat="1" ht="33" customHeight="1">
      <c r="A80" s="161" t="s">
        <v>395</v>
      </c>
      <c r="B80" s="161">
        <v>4</v>
      </c>
      <c r="C80" s="271">
        <v>4</v>
      </c>
      <c r="D80" s="272"/>
      <c r="E80" s="273" t="s">
        <v>104</v>
      </c>
      <c r="F80" s="273"/>
      <c r="G80" s="39" t="s">
        <v>578</v>
      </c>
    </row>
    <row r="81" spans="1:7" s="3" customFormat="1" ht="342" customHeight="1">
      <c r="A81" s="209"/>
      <c r="B81" s="210"/>
      <c r="C81" s="211"/>
      <c r="D81" s="210"/>
      <c r="E81" s="210"/>
      <c r="F81" s="210"/>
      <c r="G81" s="212"/>
    </row>
    <row r="82" spans="1:7" ht="16.5">
      <c r="A82" s="472" t="s">
        <v>381</v>
      </c>
      <c r="B82" s="472"/>
      <c r="C82" s="472"/>
      <c r="D82" s="472"/>
      <c r="E82" s="472"/>
      <c r="F82" s="472"/>
      <c r="G82" s="472"/>
    </row>
    <row r="83" spans="1:7" ht="31.5">
      <c r="A83" s="48" t="s">
        <v>16</v>
      </c>
      <c r="B83" s="44" t="s">
        <v>17</v>
      </c>
      <c r="C83" s="44" t="s">
        <v>18</v>
      </c>
      <c r="D83" s="44" t="s">
        <v>19</v>
      </c>
      <c r="E83" s="44" t="s">
        <v>20</v>
      </c>
      <c r="F83" s="41" t="s">
        <v>399</v>
      </c>
      <c r="G83" s="49" t="s">
        <v>21</v>
      </c>
    </row>
    <row r="84" spans="1:7" ht="75">
      <c r="A84" s="187" t="s">
        <v>382</v>
      </c>
      <c r="B84" s="190" t="s">
        <v>197</v>
      </c>
      <c r="C84" s="190" t="s">
        <v>104</v>
      </c>
      <c r="D84" s="190" t="s">
        <v>638</v>
      </c>
      <c r="E84" s="190" t="s">
        <v>104</v>
      </c>
      <c r="F84" s="190" t="s">
        <v>104</v>
      </c>
      <c r="G84" s="189" t="s">
        <v>383</v>
      </c>
    </row>
    <row r="85" spans="1:7" ht="261" customHeight="1">
      <c r="A85" s="187" t="s">
        <v>384</v>
      </c>
      <c r="B85" s="190" t="s">
        <v>198</v>
      </c>
      <c r="C85" s="190" t="s">
        <v>639</v>
      </c>
      <c r="D85" s="190" t="s">
        <v>640</v>
      </c>
      <c r="E85" s="192">
        <v>1.07</v>
      </c>
      <c r="F85" s="192" t="s">
        <v>385</v>
      </c>
      <c r="G85" s="189" t="s">
        <v>383</v>
      </c>
    </row>
    <row r="86" spans="1:7" s="21" customFormat="1" ht="93.75" customHeight="1">
      <c r="A86" s="187" t="s">
        <v>199</v>
      </c>
      <c r="B86" s="190" t="s">
        <v>200</v>
      </c>
      <c r="C86" s="190" t="s">
        <v>641</v>
      </c>
      <c r="D86" s="190" t="s">
        <v>642</v>
      </c>
      <c r="E86" s="192">
        <v>0.53</v>
      </c>
      <c r="F86" s="192" t="s">
        <v>386</v>
      </c>
      <c r="G86" s="189" t="s">
        <v>383</v>
      </c>
    </row>
    <row r="87" spans="1:7" ht="82.5" customHeight="1">
      <c r="A87" s="187" t="s">
        <v>201</v>
      </c>
      <c r="B87" s="190" t="s">
        <v>202</v>
      </c>
      <c r="C87" s="190" t="s">
        <v>643</v>
      </c>
      <c r="D87" s="190" t="s">
        <v>644</v>
      </c>
      <c r="E87" s="192">
        <v>0.52</v>
      </c>
      <c r="F87" s="192" t="s">
        <v>387</v>
      </c>
      <c r="G87" s="189" t="s">
        <v>383</v>
      </c>
    </row>
    <row r="88" spans="1:7" ht="183" customHeight="1">
      <c r="A88" s="497" t="s">
        <v>203</v>
      </c>
      <c r="B88" s="458" t="s">
        <v>204</v>
      </c>
      <c r="C88" s="458" t="s">
        <v>645</v>
      </c>
      <c r="D88" s="458" t="s">
        <v>645</v>
      </c>
      <c r="E88" s="552">
        <v>0.25</v>
      </c>
      <c r="F88" s="499" t="s">
        <v>646</v>
      </c>
      <c r="G88" s="501" t="s">
        <v>383</v>
      </c>
    </row>
    <row r="89" spans="1:7" ht="17.25" customHeight="1">
      <c r="A89" s="498"/>
      <c r="B89" s="459"/>
      <c r="C89" s="459"/>
      <c r="D89" s="459"/>
      <c r="E89" s="553"/>
      <c r="F89" s="500"/>
      <c r="G89" s="502"/>
    </row>
    <row r="90" spans="1:7" ht="81.75" customHeight="1">
      <c r="A90" s="187" t="s">
        <v>205</v>
      </c>
      <c r="B90" s="190" t="s">
        <v>286</v>
      </c>
      <c r="C90" s="190" t="s">
        <v>647</v>
      </c>
      <c r="D90" s="190" t="s">
        <v>287</v>
      </c>
      <c r="E90" s="193">
        <v>0.5</v>
      </c>
      <c r="F90" s="192" t="s">
        <v>206</v>
      </c>
      <c r="G90" s="189" t="s">
        <v>383</v>
      </c>
    </row>
    <row r="91" spans="1:7" s="3" customFormat="1" ht="18.75" customHeight="1">
      <c r="A91" s="463" t="s">
        <v>247</v>
      </c>
      <c r="B91" s="464"/>
      <c r="C91" s="464"/>
      <c r="D91" s="464"/>
      <c r="E91" s="464"/>
      <c r="F91" s="464"/>
      <c r="G91" s="465"/>
    </row>
    <row r="92" spans="1:7" s="3" customFormat="1" ht="15.75">
      <c r="A92" s="235" t="s">
        <v>248</v>
      </c>
      <c r="B92" s="236"/>
      <c r="C92" s="236"/>
      <c r="D92" s="236"/>
      <c r="E92" s="236"/>
      <c r="F92" s="236"/>
      <c r="G92" s="237"/>
    </row>
    <row r="93" spans="1:7" s="3" customFormat="1" ht="31.5">
      <c r="A93" s="44" t="s">
        <v>16</v>
      </c>
      <c r="B93" s="44" t="s">
        <v>17</v>
      </c>
      <c r="C93" s="44" t="s">
        <v>18</v>
      </c>
      <c r="D93" s="44" t="s">
        <v>19</v>
      </c>
      <c r="E93" s="44" t="s">
        <v>20</v>
      </c>
      <c r="F93" s="44" t="s">
        <v>249</v>
      </c>
      <c r="G93" s="41" t="s">
        <v>21</v>
      </c>
    </row>
    <row r="94" spans="1:7" s="3" customFormat="1" ht="300.75" customHeight="1">
      <c r="A94" s="91" t="s">
        <v>263</v>
      </c>
      <c r="B94" s="46" t="s">
        <v>250</v>
      </c>
      <c r="C94" s="46" t="s">
        <v>251</v>
      </c>
      <c r="D94" s="46" t="s">
        <v>252</v>
      </c>
      <c r="E94" s="31">
        <v>1</v>
      </c>
      <c r="F94" s="46" t="s">
        <v>253</v>
      </c>
      <c r="G94" s="46" t="s">
        <v>254</v>
      </c>
    </row>
    <row r="95" spans="1:7" s="3" customFormat="1" ht="93" customHeight="1">
      <c r="A95" s="91" t="s">
        <v>261</v>
      </c>
      <c r="B95" s="46" t="s">
        <v>250</v>
      </c>
      <c r="C95" s="46" t="s">
        <v>251</v>
      </c>
      <c r="D95" s="46" t="s">
        <v>252</v>
      </c>
      <c r="E95" s="31">
        <v>1</v>
      </c>
      <c r="F95" s="46" t="s">
        <v>255</v>
      </c>
      <c r="G95" s="46" t="s">
        <v>262</v>
      </c>
    </row>
    <row r="96" spans="1:7" s="3" customFormat="1" ht="15.75">
      <c r="A96" s="235" t="s">
        <v>403</v>
      </c>
      <c r="B96" s="236"/>
      <c r="C96" s="236"/>
      <c r="D96" s="236"/>
      <c r="E96" s="236"/>
      <c r="F96" s="236"/>
      <c r="G96" s="237"/>
    </row>
    <row r="97" spans="1:7" s="3" customFormat="1" ht="31.5">
      <c r="A97" s="44" t="s">
        <v>16</v>
      </c>
      <c r="B97" s="44" t="s">
        <v>17</v>
      </c>
      <c r="C97" s="44" t="s">
        <v>18</v>
      </c>
      <c r="D97" s="44" t="s">
        <v>19</v>
      </c>
      <c r="E97" s="44" t="s">
        <v>20</v>
      </c>
      <c r="F97" s="44" t="s">
        <v>249</v>
      </c>
      <c r="G97" s="41" t="s">
        <v>21</v>
      </c>
    </row>
    <row r="98" spans="1:7" s="3" customFormat="1" ht="187.5" customHeight="1">
      <c r="A98" s="91" t="s">
        <v>256</v>
      </c>
      <c r="B98" s="46" t="s">
        <v>257</v>
      </c>
      <c r="C98" s="46" t="s">
        <v>258</v>
      </c>
      <c r="D98" s="46" t="s">
        <v>252</v>
      </c>
      <c r="E98" s="31" t="s">
        <v>104</v>
      </c>
      <c r="F98" s="46" t="s">
        <v>259</v>
      </c>
      <c r="G98" s="46" t="s">
        <v>260</v>
      </c>
    </row>
    <row r="99" spans="1:7" ht="15.75" customHeight="1">
      <c r="A99" s="508" t="s">
        <v>134</v>
      </c>
      <c r="B99" s="509"/>
      <c r="C99" s="509"/>
      <c r="D99" s="509"/>
      <c r="E99" s="509"/>
      <c r="F99" s="509"/>
      <c r="G99" s="510"/>
    </row>
    <row r="100" spans="1:7" ht="15.75">
      <c r="A100" s="235" t="s">
        <v>116</v>
      </c>
      <c r="B100" s="236"/>
      <c r="C100" s="236"/>
      <c r="D100" s="236"/>
      <c r="E100" s="236"/>
      <c r="F100" s="236"/>
      <c r="G100" s="237"/>
    </row>
    <row r="101" spans="1:7" ht="15.75">
      <c r="A101" s="235" t="s">
        <v>117</v>
      </c>
      <c r="B101" s="236"/>
      <c r="C101" s="236"/>
      <c r="D101" s="236"/>
      <c r="E101" s="236"/>
      <c r="F101" s="236"/>
      <c r="G101" s="237"/>
    </row>
    <row r="102" spans="1:7" ht="96.75" customHeight="1">
      <c r="A102" s="117" t="s">
        <v>118</v>
      </c>
      <c r="B102" s="117" t="s">
        <v>163</v>
      </c>
      <c r="C102" s="117" t="s">
        <v>432</v>
      </c>
      <c r="D102" s="117" t="s">
        <v>130</v>
      </c>
      <c r="E102" s="118">
        <v>1</v>
      </c>
      <c r="F102" s="117" t="s">
        <v>433</v>
      </c>
      <c r="G102" s="117" t="s">
        <v>434</v>
      </c>
    </row>
    <row r="103" spans="1:7" s="21" customFormat="1" ht="295.5" customHeight="1">
      <c r="A103" s="117" t="s">
        <v>119</v>
      </c>
      <c r="B103" s="117" t="s">
        <v>164</v>
      </c>
      <c r="C103" s="117" t="s">
        <v>165</v>
      </c>
      <c r="D103" s="117" t="s">
        <v>130</v>
      </c>
      <c r="E103" s="118">
        <v>1</v>
      </c>
      <c r="F103" s="117" t="s">
        <v>435</v>
      </c>
      <c r="G103" s="117" t="s">
        <v>436</v>
      </c>
    </row>
    <row r="104" spans="1:7" s="21" customFormat="1" ht="58.5" customHeight="1">
      <c r="A104" s="117" t="s">
        <v>241</v>
      </c>
      <c r="B104" s="117" t="s">
        <v>242</v>
      </c>
      <c r="C104" s="117" t="s">
        <v>437</v>
      </c>
      <c r="D104" s="117" t="s">
        <v>130</v>
      </c>
      <c r="E104" s="118">
        <v>0.9</v>
      </c>
      <c r="F104" s="117" t="s">
        <v>438</v>
      </c>
      <c r="G104" s="117" t="s">
        <v>243</v>
      </c>
    </row>
    <row r="105" spans="1:7" ht="119.25" customHeight="1">
      <c r="A105" s="117" t="s">
        <v>439</v>
      </c>
      <c r="B105" s="117" t="s">
        <v>440</v>
      </c>
      <c r="C105" s="117" t="s">
        <v>441</v>
      </c>
      <c r="D105" s="117" t="s">
        <v>130</v>
      </c>
      <c r="E105" s="118">
        <v>0.8</v>
      </c>
      <c r="F105" s="117" t="s">
        <v>442</v>
      </c>
      <c r="G105" s="117" t="s">
        <v>443</v>
      </c>
    </row>
    <row r="106" spans="1:7" ht="81" customHeight="1">
      <c r="A106" s="117" t="s">
        <v>444</v>
      </c>
      <c r="B106" s="117" t="s">
        <v>129</v>
      </c>
      <c r="C106" s="117" t="s">
        <v>445</v>
      </c>
      <c r="D106" s="117" t="s">
        <v>446</v>
      </c>
      <c r="E106" s="118">
        <v>0.02</v>
      </c>
      <c r="F106" s="117" t="s">
        <v>447</v>
      </c>
      <c r="G106" s="117" t="s">
        <v>448</v>
      </c>
    </row>
    <row r="107" spans="1:7" ht="15.75">
      <c r="A107" s="235" t="s">
        <v>449</v>
      </c>
      <c r="B107" s="236"/>
      <c r="C107" s="236"/>
      <c r="D107" s="236"/>
      <c r="E107" s="236"/>
      <c r="F107" s="236"/>
      <c r="G107" s="237"/>
    </row>
    <row r="108" spans="1:7" ht="117.75" customHeight="1">
      <c r="A108" s="238" t="s">
        <v>450</v>
      </c>
      <c r="B108" s="238" t="s">
        <v>451</v>
      </c>
      <c r="C108" s="238" t="s">
        <v>452</v>
      </c>
      <c r="D108" s="238" t="s">
        <v>453</v>
      </c>
      <c r="E108" s="460">
        <v>1</v>
      </c>
      <c r="F108" s="238" t="s">
        <v>454</v>
      </c>
      <c r="G108" s="119" t="s">
        <v>455</v>
      </c>
    </row>
    <row r="109" spans="1:7" s="21" customFormat="1" ht="132.75" customHeight="1">
      <c r="A109" s="239"/>
      <c r="B109" s="239"/>
      <c r="C109" s="239"/>
      <c r="D109" s="239"/>
      <c r="E109" s="461"/>
      <c r="F109" s="239"/>
      <c r="G109" s="119" t="s">
        <v>456</v>
      </c>
    </row>
    <row r="110" spans="1:7" s="21" customFormat="1" ht="119.25" customHeight="1">
      <c r="A110" s="240"/>
      <c r="B110" s="240"/>
      <c r="C110" s="240"/>
      <c r="D110" s="240"/>
      <c r="E110" s="462"/>
      <c r="F110" s="240"/>
      <c r="G110" s="119" t="s">
        <v>457</v>
      </c>
    </row>
    <row r="111" spans="1:7" s="21" customFormat="1" ht="15.75">
      <c r="A111" s="235" t="s">
        <v>120</v>
      </c>
      <c r="B111" s="236"/>
      <c r="C111" s="236"/>
      <c r="D111" s="236"/>
      <c r="E111" s="236"/>
      <c r="F111" s="236"/>
      <c r="G111" s="237"/>
    </row>
    <row r="112" spans="1:7" s="21" customFormat="1" ht="111.75" customHeight="1">
      <c r="A112" s="117" t="s">
        <v>121</v>
      </c>
      <c r="B112" s="117" t="s">
        <v>127</v>
      </c>
      <c r="C112" s="117" t="s">
        <v>458</v>
      </c>
      <c r="D112" s="117" t="s">
        <v>459</v>
      </c>
      <c r="E112" s="118">
        <v>0.55000000000000004</v>
      </c>
      <c r="F112" s="117" t="s">
        <v>460</v>
      </c>
      <c r="G112" s="117" t="s">
        <v>461</v>
      </c>
    </row>
    <row r="113" spans="1:7" s="21" customFormat="1" ht="136.5" customHeight="1">
      <c r="A113" s="117" t="s">
        <v>462</v>
      </c>
      <c r="B113" s="117" t="s">
        <v>163</v>
      </c>
      <c r="C113" s="117" t="s">
        <v>463</v>
      </c>
      <c r="D113" s="117" t="s">
        <v>459</v>
      </c>
      <c r="E113" s="118">
        <v>0.8</v>
      </c>
      <c r="F113" s="117" t="s">
        <v>166</v>
      </c>
      <c r="G113" s="117" t="s">
        <v>464</v>
      </c>
    </row>
    <row r="114" spans="1:7" ht="76.5" customHeight="1">
      <c r="A114" s="117" t="s">
        <v>465</v>
      </c>
      <c r="B114" s="117" t="s">
        <v>466</v>
      </c>
      <c r="C114" s="117" t="s">
        <v>467</v>
      </c>
      <c r="D114" s="117" t="s">
        <v>459</v>
      </c>
      <c r="E114" s="118">
        <v>0.54</v>
      </c>
      <c r="F114" s="117" t="s">
        <v>468</v>
      </c>
      <c r="G114" s="117" t="s">
        <v>469</v>
      </c>
    </row>
    <row r="115" spans="1:7" ht="96.75" customHeight="1">
      <c r="A115" s="117" t="s">
        <v>470</v>
      </c>
      <c r="B115" s="117" t="s">
        <v>163</v>
      </c>
      <c r="C115" s="117" t="s">
        <v>471</v>
      </c>
      <c r="D115" s="117" t="s">
        <v>459</v>
      </c>
      <c r="E115" s="118">
        <v>0.74</v>
      </c>
      <c r="F115" s="117" t="s">
        <v>472</v>
      </c>
      <c r="G115" s="117" t="s">
        <v>469</v>
      </c>
    </row>
    <row r="116" spans="1:7" ht="15.75">
      <c r="A116" s="235" t="s">
        <v>473</v>
      </c>
      <c r="B116" s="236"/>
      <c r="C116" s="236"/>
      <c r="D116" s="236"/>
      <c r="E116" s="236"/>
      <c r="F116" s="236"/>
      <c r="G116" s="237"/>
    </row>
    <row r="117" spans="1:7" s="21" customFormat="1" ht="81.75" customHeight="1">
      <c r="A117" s="117" t="s">
        <v>474</v>
      </c>
      <c r="B117" s="117" t="s">
        <v>475</v>
      </c>
      <c r="C117" s="117" t="s">
        <v>476</v>
      </c>
      <c r="D117" s="117" t="s">
        <v>477</v>
      </c>
      <c r="E117" s="118">
        <v>1</v>
      </c>
      <c r="F117" s="117" t="s">
        <v>478</v>
      </c>
      <c r="G117" s="117" t="s">
        <v>479</v>
      </c>
    </row>
    <row r="118" spans="1:7" s="21" customFormat="1" ht="75" customHeight="1">
      <c r="A118" s="117" t="s">
        <v>474</v>
      </c>
      <c r="B118" s="117" t="s">
        <v>480</v>
      </c>
      <c r="C118" s="117" t="s">
        <v>476</v>
      </c>
      <c r="D118" s="117" t="s">
        <v>477</v>
      </c>
      <c r="E118" s="118">
        <v>1</v>
      </c>
      <c r="F118" s="117" t="s">
        <v>478</v>
      </c>
      <c r="G118" s="117" t="s">
        <v>479</v>
      </c>
    </row>
    <row r="119" spans="1:7" s="21" customFormat="1" ht="84" customHeight="1">
      <c r="A119" s="117" t="s">
        <v>474</v>
      </c>
      <c r="B119" s="117" t="s">
        <v>481</v>
      </c>
      <c r="C119" s="117" t="s">
        <v>476</v>
      </c>
      <c r="D119" s="117" t="s">
        <v>477</v>
      </c>
      <c r="E119" s="118">
        <v>0.8</v>
      </c>
      <c r="F119" s="117" t="s">
        <v>478</v>
      </c>
      <c r="G119" s="117" t="s">
        <v>482</v>
      </c>
    </row>
    <row r="120" spans="1:7" ht="15.75">
      <c r="A120" s="235" t="s">
        <v>122</v>
      </c>
      <c r="B120" s="236"/>
      <c r="C120" s="236"/>
      <c r="D120" s="236"/>
      <c r="E120" s="236"/>
      <c r="F120" s="236"/>
      <c r="G120" s="237"/>
    </row>
    <row r="121" spans="1:7" ht="83.25" customHeight="1">
      <c r="A121" s="494" t="s">
        <v>492</v>
      </c>
      <c r="B121" s="494" t="s">
        <v>493</v>
      </c>
      <c r="C121" s="117" t="s">
        <v>167</v>
      </c>
      <c r="D121" s="117" t="s">
        <v>244</v>
      </c>
      <c r="E121" s="118">
        <v>0.5</v>
      </c>
      <c r="F121" s="117" t="s">
        <v>483</v>
      </c>
      <c r="G121" s="117" t="s">
        <v>168</v>
      </c>
    </row>
    <row r="122" spans="1:7" ht="297" customHeight="1">
      <c r="A122" s="495"/>
      <c r="B122" s="495"/>
      <c r="C122" s="117" t="s">
        <v>484</v>
      </c>
      <c r="D122" s="117" t="s">
        <v>485</v>
      </c>
      <c r="E122" s="118">
        <v>0.5</v>
      </c>
      <c r="F122" s="117" t="s">
        <v>486</v>
      </c>
      <c r="G122" s="117" t="s">
        <v>487</v>
      </c>
    </row>
    <row r="123" spans="1:7" s="21" customFormat="1" ht="261" customHeight="1">
      <c r="A123" s="495"/>
      <c r="B123" s="495"/>
      <c r="C123" s="117" t="s">
        <v>169</v>
      </c>
      <c r="D123" s="117" t="s">
        <v>245</v>
      </c>
      <c r="E123" s="118">
        <v>0.5</v>
      </c>
      <c r="F123" s="117" t="s">
        <v>488</v>
      </c>
      <c r="G123" s="117" t="s">
        <v>489</v>
      </c>
    </row>
    <row r="124" spans="1:7" ht="203.25" customHeight="1">
      <c r="A124" s="496"/>
      <c r="B124" s="496"/>
      <c r="C124" s="120" t="s">
        <v>170</v>
      </c>
      <c r="D124" s="120" t="s">
        <v>245</v>
      </c>
      <c r="E124" s="121">
        <v>0.4</v>
      </c>
      <c r="F124" s="120" t="s">
        <v>490</v>
      </c>
      <c r="G124" s="120" t="s">
        <v>491</v>
      </c>
    </row>
    <row r="125" spans="1:7" ht="15.75">
      <c r="A125" s="235" t="s">
        <v>123</v>
      </c>
      <c r="B125" s="236"/>
      <c r="C125" s="236"/>
      <c r="D125" s="236"/>
      <c r="E125" s="236"/>
      <c r="F125" s="236"/>
      <c r="G125" s="237"/>
    </row>
    <row r="126" spans="1:7" ht="15.75">
      <c r="A126" s="235" t="s">
        <v>124</v>
      </c>
      <c r="B126" s="236"/>
      <c r="C126" s="236"/>
      <c r="D126" s="236"/>
      <c r="E126" s="236"/>
      <c r="F126" s="236"/>
      <c r="G126" s="237"/>
    </row>
    <row r="127" spans="1:7" ht="60">
      <c r="A127" s="117" t="s">
        <v>495</v>
      </c>
      <c r="B127" s="117" t="s">
        <v>129</v>
      </c>
      <c r="C127" s="117" t="s">
        <v>496</v>
      </c>
      <c r="D127" s="117" t="s">
        <v>446</v>
      </c>
      <c r="E127" s="118">
        <v>0.2</v>
      </c>
      <c r="F127" s="117" t="s">
        <v>497</v>
      </c>
      <c r="G127" s="117" t="s">
        <v>498</v>
      </c>
    </row>
    <row r="128" spans="1:7" s="21" customFormat="1" ht="45">
      <c r="A128" s="117" t="s">
        <v>499</v>
      </c>
      <c r="B128" s="117" t="s">
        <v>500</v>
      </c>
      <c r="C128" s="118">
        <v>1</v>
      </c>
      <c r="D128" s="117" t="s">
        <v>501</v>
      </c>
      <c r="E128" s="118">
        <v>0.5</v>
      </c>
      <c r="F128" s="117" t="s">
        <v>502</v>
      </c>
      <c r="G128" s="117" t="s">
        <v>503</v>
      </c>
    </row>
    <row r="129" spans="1:7" s="21" customFormat="1" ht="45">
      <c r="A129" s="117" t="s">
        <v>504</v>
      </c>
      <c r="B129" s="117" t="s">
        <v>505</v>
      </c>
      <c r="C129" s="118">
        <v>1</v>
      </c>
      <c r="D129" s="117" t="s">
        <v>506</v>
      </c>
      <c r="E129" s="118">
        <v>0.5</v>
      </c>
      <c r="F129" s="117" t="s">
        <v>507</v>
      </c>
      <c r="G129" s="117" t="s">
        <v>508</v>
      </c>
    </row>
    <row r="130" spans="1:7" s="21" customFormat="1" ht="30">
      <c r="A130" s="117" t="s">
        <v>509</v>
      </c>
      <c r="B130" s="117" t="s">
        <v>129</v>
      </c>
      <c r="C130" s="117" t="s">
        <v>510</v>
      </c>
      <c r="D130" s="117" t="s">
        <v>511</v>
      </c>
      <c r="E130" s="118">
        <v>0.3</v>
      </c>
      <c r="F130" s="117" t="s">
        <v>512</v>
      </c>
      <c r="G130" s="117" t="s">
        <v>513</v>
      </c>
    </row>
    <row r="131" spans="1:7" s="21" customFormat="1" ht="30">
      <c r="A131" s="117" t="s">
        <v>514</v>
      </c>
      <c r="B131" s="117" t="s">
        <v>163</v>
      </c>
      <c r="C131" s="118" t="s">
        <v>510</v>
      </c>
      <c r="D131" s="117" t="s">
        <v>515</v>
      </c>
      <c r="E131" s="118">
        <v>0.2</v>
      </c>
      <c r="F131" s="117" t="s">
        <v>516</v>
      </c>
      <c r="G131" s="117" t="s">
        <v>517</v>
      </c>
    </row>
    <row r="132" spans="1:7" ht="60">
      <c r="A132" s="117" t="s">
        <v>518</v>
      </c>
      <c r="B132" s="117" t="s">
        <v>519</v>
      </c>
      <c r="C132" s="118">
        <v>1</v>
      </c>
      <c r="D132" s="117" t="s">
        <v>520</v>
      </c>
      <c r="E132" s="118">
        <v>1</v>
      </c>
      <c r="F132" s="117" t="s">
        <v>521</v>
      </c>
      <c r="G132" s="117" t="s">
        <v>522</v>
      </c>
    </row>
    <row r="133" spans="1:7" ht="45">
      <c r="A133" s="117" t="s">
        <v>523</v>
      </c>
      <c r="B133" s="117" t="s">
        <v>524</v>
      </c>
      <c r="C133" s="118">
        <v>1</v>
      </c>
      <c r="D133" s="117" t="s">
        <v>525</v>
      </c>
      <c r="E133" s="118">
        <v>0.3</v>
      </c>
      <c r="F133" s="117" t="s">
        <v>526</v>
      </c>
      <c r="G133" s="117" t="s">
        <v>527</v>
      </c>
    </row>
    <row r="134" spans="1:7" ht="45">
      <c r="A134" s="117" t="s">
        <v>528</v>
      </c>
      <c r="B134" s="117" t="s">
        <v>529</v>
      </c>
      <c r="C134" s="117" t="s">
        <v>530</v>
      </c>
      <c r="D134" s="117" t="s">
        <v>531</v>
      </c>
      <c r="E134" s="118">
        <v>1</v>
      </c>
      <c r="F134" s="117" t="s">
        <v>532</v>
      </c>
      <c r="G134" s="117" t="s">
        <v>533</v>
      </c>
    </row>
    <row r="135" spans="1:7" s="21" customFormat="1" ht="30">
      <c r="A135" s="117" t="s">
        <v>534</v>
      </c>
      <c r="B135" s="117" t="s">
        <v>535</v>
      </c>
      <c r="C135" s="117" t="s">
        <v>536</v>
      </c>
      <c r="D135" s="117" t="s">
        <v>537</v>
      </c>
      <c r="E135" s="118">
        <v>0.3</v>
      </c>
      <c r="F135" s="117" t="s">
        <v>538</v>
      </c>
      <c r="G135" s="117" t="s">
        <v>539</v>
      </c>
    </row>
    <row r="136" spans="1:7" s="21" customFormat="1" ht="15.75">
      <c r="A136" s="235" t="s">
        <v>540</v>
      </c>
      <c r="B136" s="236"/>
      <c r="C136" s="236"/>
      <c r="D136" s="236"/>
      <c r="E136" s="236"/>
      <c r="F136" s="236"/>
      <c r="G136" s="237"/>
    </row>
    <row r="137" spans="1:7" s="21" customFormat="1" ht="45">
      <c r="A137" s="117" t="s">
        <v>541</v>
      </c>
      <c r="B137" s="117" t="s">
        <v>542</v>
      </c>
      <c r="C137" s="117" t="s">
        <v>543</v>
      </c>
      <c r="D137" s="117" t="s">
        <v>175</v>
      </c>
      <c r="E137" s="118">
        <v>1</v>
      </c>
      <c r="F137" s="117" t="s">
        <v>543</v>
      </c>
      <c r="G137" s="117" t="s">
        <v>544</v>
      </c>
    </row>
    <row r="138" spans="1:7" s="21" customFormat="1" ht="48" customHeight="1">
      <c r="A138" s="117" t="s">
        <v>173</v>
      </c>
      <c r="B138" s="117" t="s">
        <v>174</v>
      </c>
      <c r="C138" s="117" t="s">
        <v>545</v>
      </c>
      <c r="D138" s="117" t="s">
        <v>175</v>
      </c>
      <c r="E138" s="118">
        <v>0.3</v>
      </c>
      <c r="F138" s="117" t="s">
        <v>546</v>
      </c>
      <c r="G138" s="117" t="s">
        <v>547</v>
      </c>
    </row>
    <row r="139" spans="1:7" s="21" customFormat="1" ht="33" customHeight="1">
      <c r="A139" s="117" t="s">
        <v>509</v>
      </c>
      <c r="B139" s="117" t="s">
        <v>129</v>
      </c>
      <c r="C139" s="117" t="s">
        <v>510</v>
      </c>
      <c r="D139" s="117" t="s">
        <v>511</v>
      </c>
      <c r="E139" s="118">
        <v>0.3</v>
      </c>
      <c r="F139" s="117" t="s">
        <v>512</v>
      </c>
      <c r="G139" s="117" t="s">
        <v>513</v>
      </c>
    </row>
    <row r="140" spans="1:7" s="21" customFormat="1" ht="15.75">
      <c r="A140" s="235" t="s">
        <v>124</v>
      </c>
      <c r="B140" s="236"/>
      <c r="C140" s="236"/>
      <c r="D140" s="236"/>
      <c r="E140" s="236"/>
      <c r="F140" s="236"/>
      <c r="G140" s="237"/>
    </row>
    <row r="141" spans="1:7" s="21" customFormat="1" ht="99.75" customHeight="1">
      <c r="A141" s="117" t="s">
        <v>246</v>
      </c>
      <c r="B141" s="117" t="s">
        <v>171</v>
      </c>
      <c r="C141" s="118">
        <v>1</v>
      </c>
      <c r="D141" s="117" t="s">
        <v>131</v>
      </c>
      <c r="E141" s="118">
        <v>1</v>
      </c>
      <c r="F141" s="117">
        <v>3</v>
      </c>
      <c r="G141" s="117" t="s">
        <v>548</v>
      </c>
    </row>
    <row r="142" spans="1:7" s="21" customFormat="1" ht="63.75" customHeight="1">
      <c r="A142" s="117" t="s">
        <v>549</v>
      </c>
      <c r="B142" s="117" t="s">
        <v>550</v>
      </c>
      <c r="C142" s="118">
        <v>1</v>
      </c>
      <c r="D142" s="117" t="s">
        <v>551</v>
      </c>
      <c r="E142" s="118">
        <v>1</v>
      </c>
      <c r="F142" s="117">
        <v>1</v>
      </c>
      <c r="G142" s="117" t="s">
        <v>552</v>
      </c>
    </row>
    <row r="143" spans="1:7" s="21" customFormat="1" ht="118.5" customHeight="1">
      <c r="A143" s="117" t="s">
        <v>125</v>
      </c>
      <c r="B143" s="117" t="s">
        <v>128</v>
      </c>
      <c r="C143" s="118">
        <v>1</v>
      </c>
      <c r="D143" s="117" t="s">
        <v>132</v>
      </c>
      <c r="E143" s="118">
        <v>1</v>
      </c>
      <c r="F143" s="117" t="s">
        <v>553</v>
      </c>
      <c r="G143" s="117" t="s">
        <v>554</v>
      </c>
    </row>
    <row r="144" spans="1:7" s="21" customFormat="1" ht="93.75" customHeight="1">
      <c r="A144" s="117" t="s">
        <v>555</v>
      </c>
      <c r="B144" s="117" t="s">
        <v>128</v>
      </c>
      <c r="C144" s="118">
        <v>1</v>
      </c>
      <c r="D144" s="117" t="s">
        <v>132</v>
      </c>
      <c r="E144" s="118">
        <v>1</v>
      </c>
      <c r="F144" s="159" t="s">
        <v>580</v>
      </c>
      <c r="G144" s="117" t="s">
        <v>556</v>
      </c>
    </row>
    <row r="145" spans="1:7" s="21" customFormat="1" ht="75" customHeight="1">
      <c r="A145" s="117" t="s">
        <v>557</v>
      </c>
      <c r="B145" s="117" t="s">
        <v>128</v>
      </c>
      <c r="C145" s="118">
        <v>1</v>
      </c>
      <c r="D145" s="117" t="s">
        <v>132</v>
      </c>
      <c r="E145" s="118">
        <v>1</v>
      </c>
      <c r="F145" s="117" t="s">
        <v>558</v>
      </c>
      <c r="G145" s="117" t="s">
        <v>556</v>
      </c>
    </row>
    <row r="146" spans="1:7" s="21" customFormat="1" ht="46.5" customHeight="1">
      <c r="A146" s="117" t="s">
        <v>126</v>
      </c>
      <c r="B146" s="117" t="s">
        <v>172</v>
      </c>
      <c r="C146" s="118">
        <v>1</v>
      </c>
      <c r="D146" s="117" t="s">
        <v>132</v>
      </c>
      <c r="E146" s="118">
        <v>1</v>
      </c>
      <c r="F146" s="117" t="s">
        <v>543</v>
      </c>
      <c r="G146" s="117" t="s">
        <v>556</v>
      </c>
    </row>
    <row r="147" spans="1:7" s="21" customFormat="1" ht="49.5" customHeight="1">
      <c r="A147" s="117" t="s">
        <v>494</v>
      </c>
      <c r="B147" s="117" t="s">
        <v>127</v>
      </c>
      <c r="C147" s="118">
        <v>1</v>
      </c>
      <c r="D147" s="117" t="s">
        <v>132</v>
      </c>
      <c r="E147" s="118">
        <v>1</v>
      </c>
      <c r="F147" s="117" t="s">
        <v>543</v>
      </c>
      <c r="G147" s="117" t="s">
        <v>556</v>
      </c>
    </row>
    <row r="148" spans="1:7" s="21" customFormat="1" ht="15.75">
      <c r="A148" s="235" t="s">
        <v>162</v>
      </c>
      <c r="B148" s="236"/>
      <c r="C148" s="236"/>
      <c r="D148" s="236"/>
      <c r="E148" s="236"/>
      <c r="F148" s="236"/>
      <c r="G148" s="237"/>
    </row>
    <row r="149" spans="1:7" s="21" customFormat="1" ht="233.25" customHeight="1">
      <c r="A149" s="238" t="s">
        <v>559</v>
      </c>
      <c r="B149" s="117" t="s">
        <v>560</v>
      </c>
      <c r="C149" s="118">
        <v>0.75</v>
      </c>
      <c r="D149" s="117" t="s">
        <v>561</v>
      </c>
      <c r="E149" s="118">
        <v>0.45</v>
      </c>
      <c r="F149" s="117" t="s">
        <v>562</v>
      </c>
      <c r="G149" s="117" t="s">
        <v>563</v>
      </c>
    </row>
    <row r="150" spans="1:7" s="21" customFormat="1" ht="185.25" customHeight="1">
      <c r="A150" s="240"/>
      <c r="B150" s="117" t="s">
        <v>564</v>
      </c>
      <c r="C150" s="118">
        <v>0.85</v>
      </c>
      <c r="D150" s="117" t="s">
        <v>561</v>
      </c>
      <c r="E150" s="118">
        <v>0.5</v>
      </c>
      <c r="F150" s="117" t="s">
        <v>565</v>
      </c>
      <c r="G150" s="117" t="s">
        <v>566</v>
      </c>
    </row>
    <row r="151" spans="1:7" s="21" customFormat="1" ht="15.75">
      <c r="A151" s="235" t="s">
        <v>577</v>
      </c>
      <c r="B151" s="236"/>
      <c r="C151" s="236"/>
      <c r="D151" s="236"/>
      <c r="E151" s="236"/>
      <c r="F151" s="236"/>
      <c r="G151" s="237"/>
    </row>
    <row r="152" spans="1:7" s="21" customFormat="1" ht="90.75" customHeight="1">
      <c r="A152" s="125" t="str">
        <f>'[1]MATRIZ RCC_23'!A96</f>
        <v>Boletin Altura diaría de ríos</v>
      </c>
      <c r="B152" s="125" t="str">
        <f>'[1]MATRIZ RCC_23'!B96</f>
        <v>Poner a disposición de los usuarios gráficos de las variaciones dirias del nivel en los principales puertos de los río Paraguay y Paraná.</v>
      </c>
      <c r="C152" s="477" t="str">
        <f>'[1]MATRIZ RCC_23'!C96</f>
        <v>Operativizar los productos de ambos departamentos (Pronósticos hidrológicos y monitoreo hidrológico)</v>
      </c>
      <c r="D152" s="125" t="str">
        <f>'[1]MATRIZ RCC_23'!D96</f>
        <v>Usuarios en general, y en particular los sectores de hidrología.</v>
      </c>
      <c r="E152" s="126">
        <f>'[1]MATRIZ RCC_23'!E96</f>
        <v>1</v>
      </c>
      <c r="F152" s="127" t="str">
        <f>'[1]MATRIZ RCC_23'!F96</f>
        <v>******</v>
      </c>
      <c r="G152" s="57" t="str">
        <f>'[1]MATRIZ RCC_23'!G96</f>
        <v>https://www.meteorologia.gov.py/wp-content/uploads/2025/06/altura_diaria-31.pdf</v>
      </c>
    </row>
    <row r="153" spans="1:7" s="21" customFormat="1" ht="75" customHeight="1">
      <c r="A153" s="125" t="str">
        <f>'[1]MATRIZ RCC_23'!A97</f>
        <v>Boletín pronóstico hidrolóigco semanal (En conjunto ANNP-SEN-DMH)</v>
      </c>
      <c r="B153" s="125" t="str">
        <f>'[1]MATRIZ RCC_23'!B97</f>
        <v>Presentar una proyección semanal del nivel del río en los principales puertos del río Paraguay.</v>
      </c>
      <c r="C153" s="478"/>
      <c r="D153" s="125" t="str">
        <f>'[1]MATRIZ RCC_23'!D97</f>
        <v>Usuarios varios: SEN, ANNP, MOPC, MADES, entre otros.</v>
      </c>
      <c r="E153" s="126">
        <f>'[1]MATRIZ RCC_23'!E97</f>
        <v>1</v>
      </c>
      <c r="F153" s="125" t="str">
        <f>'[1]MATRIZ RCC_23'!F97</f>
        <v>******</v>
      </c>
      <c r="G153" s="57" t="str">
        <f>'[1]MATRIZ RCC_23'!G97</f>
        <v>https://www.meteorologia.gov.py/wp-content/uploads/2025/06/Boletin_hidrologico_23jun2025.pdf</v>
      </c>
    </row>
    <row r="154" spans="1:7" s="21" customFormat="1" ht="105" customHeight="1">
      <c r="A154" s="125" t="str">
        <f>'[1]MATRIZ RCC_23'!A98</f>
        <v>Boletín de monitoreo trimestral del cuencas</v>
      </c>
      <c r="B154" s="125" t="str">
        <f>'[1]MATRIZ RCC_23'!B98</f>
        <v>Presentar mapas trimestrales sobre las condiciones de la precipitación, su anomalía así como el índice estandarizado de precipitación para las principales cuencas del país y la región.</v>
      </c>
      <c r="C154" s="478"/>
      <c r="D154" s="125" t="str">
        <f>'[1]MATRIZ RCC_23'!D98</f>
        <v>Usuarios en general, y en particular los sectores de hidrología, agricultura, entre otros.</v>
      </c>
      <c r="E154" s="126">
        <f>'[1]MATRIZ RCC_23'!E98</f>
        <v>1</v>
      </c>
      <c r="F154" s="127" t="str">
        <f>'[1]MATRIZ RCC_23'!F98</f>
        <v>******</v>
      </c>
      <c r="G154" s="57" t="str">
        <f>'[1]MATRIZ RCC_23'!G98</f>
        <v>https://www.meteorologia.gov.py/wp-content/uploads/2025/06/Monitoreo-Trimestral-Cuencas.pdf</v>
      </c>
    </row>
    <row r="155" spans="1:7" s="21" customFormat="1" ht="110.25" customHeight="1">
      <c r="A155" s="125" t="str">
        <f>'[1]MATRIZ RCC_23'!A99</f>
        <v>Boletín de monitoreo mensual del cuencas</v>
      </c>
      <c r="B155" s="125" t="str">
        <f>'[1]MATRIZ RCC_23'!B99</f>
        <v>Presentar mapas mensuales sobre las condiciones de la precipitación, su anomalía así como el índice estandarizado de precipitación para las principales cuencas del país y la región.</v>
      </c>
      <c r="C155" s="478"/>
      <c r="D155" s="125" t="str">
        <f>'[1]MATRIZ RCC_23'!D99</f>
        <v>Usuarios en general, y en particular los sectores de hidrología, agricultura, entre otros.</v>
      </c>
      <c r="E155" s="126">
        <f>'[1]MATRIZ RCC_23'!E99</f>
        <v>1</v>
      </c>
      <c r="F155" s="127" t="str">
        <f>'[1]MATRIZ RCC_23'!F99</f>
        <v>******</v>
      </c>
      <c r="G155" s="57" t="str">
        <f>'[1]MATRIZ RCC_23'!G99</f>
        <v>https://www.meteorologia.gov.py/wp-content/uploads/2025/06/Monitoreo-Mensual-Cuencas.pdf</v>
      </c>
    </row>
    <row r="156" spans="1:7" s="21" customFormat="1" ht="83.25" customHeight="1">
      <c r="A156" s="125" t="str">
        <f>'[1]MATRIZ RCC_23'!A100</f>
        <v xml:space="preserve">Boletín de resúmen hidrológico mensual </v>
      </c>
      <c r="B156" s="125" t="str">
        <f>'[1]MATRIZ RCC_23'!B100</f>
        <v>Presentar un resumen de las estadísticas mensuales del nivel del río Paraguay en los principales puertos de análisis.</v>
      </c>
      <c r="C156" s="478"/>
      <c r="D156" s="125" t="str">
        <f>'[1]MATRIZ RCC_23'!D100</f>
        <v>Usuarios en general, y en particular los sectores de hidrología.</v>
      </c>
      <c r="E156" s="126">
        <f>'[1]MATRIZ RCC_23'!E100</f>
        <v>1</v>
      </c>
      <c r="F156" s="127" t="str">
        <f>'[1]MATRIZ RCC_23'!F100</f>
        <v>******</v>
      </c>
      <c r="G156" s="57" t="str">
        <f>'[1]MATRIZ RCC_23'!G100</f>
        <v>https://www.meteorologia.gov.py/wp-content/uploads/2025/06/Resumen-mensual.pdf</v>
      </c>
    </row>
    <row r="157" spans="1:7" s="21" customFormat="1" ht="75" customHeight="1">
      <c r="A157" s="125" t="str">
        <f>'[1]MATRIZ RCC_23'!A101</f>
        <v>Boletín de Pronóstico hidrológico mensual</v>
      </c>
      <c r="B157" s="125" t="str">
        <f>'[1]MATRIZ RCC_23'!B101</f>
        <v>Presentar las perspectivas del nivel del río Paraguay para un horizonte de pronóstico de 1 mes.</v>
      </c>
      <c r="C157" s="478"/>
      <c r="D157" s="125" t="str">
        <f>'[1]MATRIZ RCC_23'!D101</f>
        <v>Usuarios en general, SEN, ANNP, MOPC, MADESy en particular los sectores de hidrología.</v>
      </c>
      <c r="E157" s="126">
        <f>'[1]MATRIZ RCC_23'!E101</f>
        <v>1</v>
      </c>
      <c r="F157" s="127" t="str">
        <f>'[1]MATRIZ RCC_23'!F101</f>
        <v>******</v>
      </c>
      <c r="G157" s="57" t="str">
        <f>'[1]MATRIZ RCC_23'!G101</f>
        <v>https://www.meteorologia.gov.py/wp-content/uploads/2025/06/Pronostico-Hidrologico-Mensual.pdf</v>
      </c>
    </row>
    <row r="158" spans="1:7" s="21" customFormat="1" ht="85.5" customHeight="1">
      <c r="A158" s="125" t="str">
        <f>'[1]MATRIZ RCC_23'!A102</f>
        <v>Boletín de Pronóstico hidrológico trimestral</v>
      </c>
      <c r="B158" s="125" t="str">
        <f>'[1]MATRIZ RCC_23'!B102</f>
        <v>Presentar las perspectivas trimestrales del nivel del río Paraguay.</v>
      </c>
      <c r="C158" s="478"/>
      <c r="D158" s="125" t="str">
        <f>'[1]MATRIZ RCC_23'!D102</f>
        <v>Usuarios en general, SEN, ANNP, MOPC, MADES y en particular los sectores de hidrología.</v>
      </c>
      <c r="E158" s="126">
        <f>'[1]MATRIZ RCC_23'!E102</f>
        <v>1</v>
      </c>
      <c r="F158" s="127" t="str">
        <f>'[1]MATRIZ RCC_23'!F102</f>
        <v>******</v>
      </c>
      <c r="G158" s="57" t="str">
        <f>'[1]MATRIZ RCC_23'!G102</f>
        <v>https://www.meteorologia.gov.py/wp-content/uploads/2025/06/Pronostico-Hidrologico-Trimestral.pdf</v>
      </c>
    </row>
    <row r="159" spans="1:7" s="21" customFormat="1" ht="60" customHeight="1">
      <c r="A159" s="125" t="str">
        <f>'[1]MATRIZ RCC_23'!A103</f>
        <v>Actualizacion del nivel del río tanto en puertos del río Paraguay como Paraná</v>
      </c>
      <c r="B159" s="125" t="str">
        <f>'[1]MATRIZ RCC_23'!B103</f>
        <v>Carga y actualización de datos de nivel del río de distintos puertos del río Paraguay y Paraná.</v>
      </c>
      <c r="C159" s="478"/>
      <c r="D159" s="125" t="str">
        <f>'[1]MATRIZ RCC_23'!D103</f>
        <v>Usuarios en general, y en particular los sectores de hidrología.</v>
      </c>
      <c r="E159" s="126">
        <f>'[1]MATRIZ RCC_23'!E103</f>
        <v>1</v>
      </c>
      <c r="F159" s="127" t="str">
        <f>'[1]MATRIZ RCC_23'!F103</f>
        <v>******</v>
      </c>
      <c r="G159" s="57" t="str">
        <f>'[1]MATRIZ RCC_23'!G103</f>
        <v>https://www.meteorologia.gov.py/nivel-rio/indexconvencional.php</v>
      </c>
    </row>
    <row r="160" spans="1:7" s="21" customFormat="1" ht="171" customHeight="1">
      <c r="A160" s="125" t="str">
        <f>'[1]MATRIZ RCC_23'!A104</f>
        <v>Participación FORO HIDROCLIMÁTICO</v>
      </c>
      <c r="B160" s="125" t="str">
        <f>'[1]MATRIZ RCC_23'!B104</f>
        <v>Presentación sobre productos de monitoreo de nivel del río Paraguay y pronóstico hidrológico para los próximos meses.</v>
      </c>
      <c r="C160" s="478"/>
      <c r="D160" s="125" t="str">
        <f>'[1]MATRIZ RCC_23'!D104</f>
        <v>Usuarios en general, y en particular los sectores de hidrología.</v>
      </c>
      <c r="E160" s="126">
        <f>'[1]MATRIZ RCC_23'!E104</f>
        <v>0</v>
      </c>
      <c r="F160" s="127">
        <f>'[1]MATRIZ RCC_23'!F104</f>
        <v>0</v>
      </c>
      <c r="G160" s="57" t="str">
        <f>'[1]MATRIZ RCC_23'!G104</f>
        <v>https://www.meteorologia.gov.py/wp-content/uploads/2025/04/INFORME-FINAL_-I-FORO-HIDROCLIMATICO_ABRIL-2025_AMJ-1.pdf                                                                                                                                                        https://www.abc.com.py/nacionales/2025/04/03/ayolas-realizan-primer-foro-hidrologico-del-2025/</v>
      </c>
    </row>
    <row r="161" spans="1:7" s="21" customFormat="1" ht="75" customHeight="1">
      <c r="A161" s="125" t="str">
        <f>'[1]MATRIZ RCC_23'!A105</f>
        <v>Participación en reuniones  virtuales mensuales de la Comsición Cuenca del Plata.</v>
      </c>
      <c r="B161" s="125" t="str">
        <f>'[1]MATRIZ RCC_23'!B105</f>
        <v>Coordinación de trabajos entre los países miembros.</v>
      </c>
      <c r="C161" s="478"/>
      <c r="D161" s="125" t="str">
        <f>'[1]MATRIZ RCC_23'!D105</f>
        <v>Usuarios en general, y en particular los sectores de hidrología.</v>
      </c>
      <c r="E161" s="126">
        <f>'[1]MATRIZ RCC_23'!E105</f>
        <v>1</v>
      </c>
      <c r="F161" s="127" t="str">
        <f>'[1]MATRIZ RCC_23'!F105</f>
        <v>******</v>
      </c>
      <c r="G161" s="125" t="str">
        <f>'[1]MATRIZ RCC_23'!G105</f>
        <v>******</v>
      </c>
    </row>
    <row r="162" spans="1:7" s="21" customFormat="1" ht="108" customHeight="1">
      <c r="A162" s="125" t="str">
        <f>'[1]MATRIZ RCC_23'!A106</f>
        <v>Entrega de pedidos</v>
      </c>
      <c r="B162" s="125" t="str">
        <f>'[1]MATRIZ RCC_23'!B106</f>
        <v>Procesamiento de pedidos provenientes del departamento de Servicios al público de la DMH (entrega de datos de caudal y nivel según requerimiento de los interesados).</v>
      </c>
      <c r="C162" s="479"/>
      <c r="D162" s="125" t="str">
        <f>'[1]MATRIZ RCC_23'!D106</f>
        <v>Usuarios en general, y en particular los sectores de hidrología.</v>
      </c>
      <c r="E162" s="126">
        <f>'[1]MATRIZ RCC_23'!E106</f>
        <v>1</v>
      </c>
      <c r="F162" s="127" t="str">
        <f>'[1]MATRIZ RCC_23'!F106</f>
        <v>******</v>
      </c>
      <c r="G162" s="125" t="str">
        <f>'[1]MATRIZ RCC_23'!G106</f>
        <v>******</v>
      </c>
    </row>
    <row r="163" spans="1:7" s="21" customFormat="1" ht="77.25" customHeight="1">
      <c r="A163" s="125" t="str">
        <f>'[1]MATRIZ RCC_23'!A107</f>
        <v>Servicio de Comisión</v>
      </c>
      <c r="B163" s="128" t="str">
        <f>'[1]MATRIZ RCC_23'!B107</f>
        <v xml:space="preserve">Comisión de servicio para mantenimiento y verificación hidrológica de Pilar y Alberdi.                                                                                                                                                                                                                                                                                                                                                                                                                                </v>
      </c>
      <c r="C163" s="186" t="s">
        <v>104</v>
      </c>
      <c r="D163" s="128" t="str">
        <f>'[1]MATRIZ RCC_23'!D107</f>
        <v>Usuarios en general, y en particular los sectores de hidrología.</v>
      </c>
      <c r="E163" s="129">
        <f>'[1]MATRIZ RCC_23'!E107</f>
        <v>1</v>
      </c>
      <c r="F163" s="130" t="str">
        <f>'[1]MATRIZ RCC_23'!F107</f>
        <v>******</v>
      </c>
      <c r="G163" s="128">
        <f>'[1]MATRIZ RCC_23'!G107</f>
        <v>0</v>
      </c>
    </row>
    <row r="164" spans="1:7" s="21" customFormat="1" ht="194.25" customHeight="1">
      <c r="A164" s="125" t="str">
        <f>'[1]MATRIZ RCC_23'!A108</f>
        <v>Capacitaciones</v>
      </c>
      <c r="B164" s="125" t="str">
        <f>'[1]MATRIZ RCC_23'!B108</f>
        <v>Capacitación en Modelación Hidrológica. Universidad Nacional de Itapúa.                                                                                                                                                                                                                                                                                                                                                                           Capacitación: Ley 7239/2024: De emergencia social ante la violencia contra la mujer, niños, niñas y adolescentes. INAP.                                                                                                                                                                                                                          Curso: Fortaleciendo colaboraciones estratégicas para la implementación de pronósticos basados en impactos. OMM.</v>
      </c>
      <c r="C164" s="162" t="s">
        <v>104</v>
      </c>
      <c r="D164" s="125" t="str">
        <f>'[1]MATRIZ RCC_23'!D108</f>
        <v xml:space="preserve">Gerencia de pronósticos hidrológicos. </v>
      </c>
      <c r="E164" s="86">
        <f>'[1]MATRIZ RCC_23'!E108</f>
        <v>1</v>
      </c>
      <c r="F164" s="127" t="str">
        <f>'[1]MATRIZ RCC_23'!F108</f>
        <v>******</v>
      </c>
      <c r="G164" s="125">
        <f>'[1]MATRIZ RCC_23'!G108</f>
        <v>0</v>
      </c>
    </row>
    <row r="165" spans="1:7" s="21" customFormat="1" ht="75">
      <c r="A165" s="131" t="str">
        <f>'[1]MATRIZ RCC_23'!A109</f>
        <v>Apoyo en la ctualizacion de datos del nivel del río recibido de otras instituciones/organismos</v>
      </c>
      <c r="B165" s="131" t="str">
        <f>'[1]MATRIZ RCC_23'!B109</f>
        <v>Carga y actualización de datos de nivel del río de distintos puertos del río Paraguay y Paraná.</v>
      </c>
      <c r="C165" s="132" t="str">
        <f>'[1]MATRIZ RCC_23'!C109</f>
        <v>Garantizar  la carga de los datos recibidos 24/7en la base de datos para el proceso de los productos al servicio de la poblacion en general.</v>
      </c>
      <c r="D165" s="131" t="str">
        <f>'[1]MATRIZ RCC_23'!D109</f>
        <v>Usuarios internos y externos de nuestra institucion.</v>
      </c>
      <c r="E165" s="133">
        <f>'[1]MATRIZ RCC_23'!E109</f>
        <v>1</v>
      </c>
      <c r="F165" s="134">
        <f>'[1]MATRIZ RCC_23'!F109</f>
        <v>0</v>
      </c>
      <c r="G165" s="135" t="str">
        <f>'[1]MATRIZ RCC_23'!G109</f>
        <v>https://www.meteorologia.gov.py/nivel-rio/indexconvencional.php</v>
      </c>
    </row>
    <row r="166" spans="1:7" s="21" customFormat="1" ht="73.5" customHeight="1">
      <c r="A166" s="480" t="str">
        <f>'[1]MATRIZ RCC_23'!A110</f>
        <v>Elaboracion de  boletines de variacion de las minimas historicas de los Rios Paraguay  y Parana, con datos de niveles previamente verificados.</v>
      </c>
      <c r="B166" s="482" t="str">
        <f>'[1]MATRIZ RCC_23'!B110</f>
        <v xml:space="preserve">Poner a disposición de los usuarios gráficos de las variaciones dirias  del nivel de los Rios Paraguay y Parana comparando con sus minimas historicas en las diferentes estaciones Hidrologicas. </v>
      </c>
      <c r="C166" s="484" t="str">
        <f>'[1]MATRIZ RCC_23'!C110</f>
        <v>Operativizar los productos del dpto de Cuencas Hidrograficas en el monitoreos hidrológico.</v>
      </c>
      <c r="D166" s="482" t="str">
        <f>'[1]MATRIZ RCC_23'!D110</f>
        <v>Usuarios internos y externos de nuestra institucion.</v>
      </c>
      <c r="E166" s="486">
        <f>'[1]MATRIZ RCC_23'!E110</f>
        <v>1</v>
      </c>
      <c r="F166" s="136">
        <f>'[1]MATRIZ RCC_23'!F110</f>
        <v>0</v>
      </c>
      <c r="G166" s="92" t="str">
        <f>'[1]MATRIZ RCC_23'!G110</f>
        <v>https://www.meteorologia.gov.py/wp-content/uploads/2025/06/Boletin_monitoreoPy-1.pdf</v>
      </c>
    </row>
    <row r="167" spans="1:7" s="21" customFormat="1" ht="75" customHeight="1">
      <c r="A167" s="481"/>
      <c r="B167" s="483"/>
      <c r="C167" s="485"/>
      <c r="D167" s="483"/>
      <c r="E167" s="487"/>
      <c r="F167" s="214">
        <f>'[1]MATRIZ RCC_23'!F111</f>
        <v>0</v>
      </c>
      <c r="G167" s="215" t="str">
        <f>'[1]MATRIZ RCC_23'!G111</f>
        <v>https://www.meteorologia.gov.py/wp-content/uploads/2025/06/Boletin-parana-1.pdf</v>
      </c>
    </row>
    <row r="168" spans="1:7" s="21" customFormat="1" ht="98.25" customHeight="1">
      <c r="A168" s="137" t="str">
        <f>'[1]MATRIZ RCC_23'!A112</f>
        <v>Capacitaciones varias</v>
      </c>
      <c r="B168" s="137" t="str">
        <f>'[1]MATRIZ RCC_23'!B112</f>
        <v>Participacion en el curso de Determinacion de la vulnerabilidad y riesgo de contaminantes de acuiferos-7 al 11 de abril</v>
      </c>
      <c r="C168" s="156" t="s">
        <v>104</v>
      </c>
      <c r="D168" s="156" t="s">
        <v>104</v>
      </c>
      <c r="E168" s="213">
        <f>'[1]MATRIZ RCC_23'!E112</f>
        <v>1</v>
      </c>
      <c r="F168" s="216" t="str">
        <f>'[1]MATRIZ RCC_23'!F112</f>
        <v>….</v>
      </c>
      <c r="G168" s="217">
        <f>'[1]MATRIZ RCC_23'!G112</f>
        <v>0</v>
      </c>
    </row>
    <row r="169" spans="1:7" s="21" customFormat="1" ht="117.75" customHeight="1">
      <c r="A169" s="125" t="str">
        <f>'[1]MATRIZ RCC_23'!A113</f>
        <v>Trabajo de campo con el Club Nautico San Bernardino,  FIUNA y DMH para instalacion y calibración de regla instalada en el Lago Ypacarai.</v>
      </c>
      <c r="B169" s="125" t="str">
        <f>'[1]MATRIZ RCC_23'!B113</f>
        <v xml:space="preserve">Medicion, monitoreo,control del nivel del Lago Ypacarai , descarga en el Rio Salado </v>
      </c>
      <c r="C169" s="138" t="str">
        <f>'[1]MATRIZ RCC_23'!C113</f>
        <v>Mejorar y optimizar  la gestion del agua en la cuencia del Lago Ypacarai.</v>
      </c>
      <c r="D169" s="139" t="str">
        <f>'[1]MATRIZ RCC_23'!D113</f>
        <v>Población de la cuenca del lago Ypacarai.</v>
      </c>
      <c r="E169" s="140">
        <f>'[1]MATRIZ RCC_23'!E113</f>
        <v>1</v>
      </c>
      <c r="F169" s="142" t="str">
        <f>'[1]MATRIZ RCC_23'!F113</f>
        <v>******</v>
      </c>
      <c r="G169" s="218">
        <f>'[1]MATRIZ RCC_23'!G113</f>
        <v>0</v>
      </c>
    </row>
    <row r="170" spans="1:7" s="21" customFormat="1" ht="116.25" customHeight="1">
      <c r="A170" s="125" t="str">
        <f>'[1]MATRIZ RCC_23'!A114</f>
        <v>Sistema de Gestión de Calidad</v>
      </c>
      <c r="B170" s="125" t="str">
        <f>'[1]MATRIZ RCC_23'!B114</f>
        <v>Certificación bajo la norma ISO 9001:2015</v>
      </c>
      <c r="C170" s="157" t="str">
        <f>'[1]MATRIZ RCC_23'!C114</f>
        <v>Estandarización de los Procesos</v>
      </c>
      <c r="D170" s="125" t="str">
        <f>'[1]MATRIZ RCC_23'!D114</f>
        <v>Comunidad Aeronáutica</v>
      </c>
      <c r="E170" s="142">
        <f>'[1]MATRIZ RCC_23'!E114</f>
        <v>1</v>
      </c>
      <c r="F170" s="185" t="str">
        <f>'[1]MATRIZ RCC_23'!F114</f>
        <v>Certificación del Sistema de Gestión de Calidad de los Servicios Meteorológicos Aeronáuticos bajo la norma ISO 9001:2015</v>
      </c>
      <c r="G170" s="184" t="str">
        <f>'[1]MATRIZ RCC_23'!G114</f>
        <v>INFORME CONCENTRADO DE AUDITORÍA (ASR) - SGS PARAGUAY</v>
      </c>
    </row>
    <row r="171" spans="1:7" s="21" customFormat="1" ht="124.5" customHeight="1">
      <c r="A171" s="125" t="str">
        <f>'[1]MATRIZ RCC_23'!A115</f>
        <v>Dar atención a los requerimientos, servicios o productos de información meteorológica e hidrológica a usuarios externos ocacionales o frecuentes.</v>
      </c>
      <c r="B171" s="84" t="str">
        <f>'[1]MATRIZ RCC_23'!B115</f>
        <v>Proveer Información meteorológica e hidrológica para el público.</v>
      </c>
      <c r="C171" s="84" t="str">
        <f>'[1]MATRIZ RCC_23'!C115</f>
        <v>Cumplir con las solicitudes de datos de los Usuarios.</v>
      </c>
      <c r="D171" s="85" t="str">
        <f>'[1]MATRIZ RCC_23'!D115</f>
        <v>Público en General</v>
      </c>
      <c r="E171" s="86">
        <f>'[1]MATRIZ RCC_23'!E115</f>
        <v>1</v>
      </c>
      <c r="F171" s="85" t="str">
        <f>'[1]MATRIZ RCC_23'!F115</f>
        <v>Informes elaborados</v>
      </c>
      <c r="G171" s="87" t="str">
        <f>'[1]MATRIZ RCC_23'!G115</f>
        <v>Archivos de la Gerencia Administrativa.</v>
      </c>
    </row>
    <row r="172" spans="1:7" s="21" customFormat="1" ht="138.75" customHeight="1">
      <c r="A172" s="125" t="str">
        <f>'[1]MATRIZ RCC_23'!A116</f>
        <v>Anuario Climatológico: Gestión de datos meterológicos de la DMH todo el año 2024, así como elaboración de mapas a diferentes escalas temporales.</v>
      </c>
      <c r="B172" s="143" t="str">
        <f>'[1]MATRIZ RCC_23'!B116</f>
        <v>Poner a disposición de los usuarios los resultados del análisis estadístico de las principales variables meteorológicas registradas durante cada año.</v>
      </c>
      <c r="C172" s="477" t="str">
        <f>'[1]MATRIZ RCC_23'!C116</f>
        <v>Operativizar los Servicios Climáicos</v>
      </c>
      <c r="D172" s="144" t="str">
        <f>'[1]MATRIZ RCC_23'!D116</f>
        <v>Usuarios en general</v>
      </c>
      <c r="E172" s="127">
        <f>'[1]MATRIZ RCC_23'!E116</f>
        <v>1</v>
      </c>
      <c r="F172" s="125" t="str">
        <f>'[1]MATRIZ RCC_23'!F116</f>
        <v>El anuario 2024 está publicado.</v>
      </c>
      <c r="G172" s="88" t="str">
        <f>'[1]MATRIZ RCC_23'!G116</f>
        <v>https://www.meteorologia.gov.py/publicaciones/</v>
      </c>
    </row>
    <row r="173" spans="1:7" s="21" customFormat="1" ht="153" customHeight="1">
      <c r="A173" s="125" t="str">
        <f>'[1]MATRIZ RCC_23'!A117</f>
        <v>Boletín Agrometeorológico (conjunto con el MAG y la FCA); Gestión de datos meterológicos de la DMH y de la FCE del mes, así como elaboración de mapas a diferentes escalas temporales.</v>
      </c>
      <c r="B173" s="143" t="str">
        <f>'[1]MATRIZ RCC_23'!B117</f>
        <v>Disponer de una herramienta para la gestión del riesgo, el mismo incorpora información agroclimática y productos relacionados a la producción agropecuaria, así como, soporte para la toma de decisiones  evaluando el estado y la variabilidad del clima.</v>
      </c>
      <c r="C173" s="478"/>
      <c r="D173" s="144" t="str">
        <f>'[1]MATRIZ RCC_23'!D117</f>
        <v>Usuarios del sector agropecuario</v>
      </c>
      <c r="E173" s="127">
        <f>'[1]MATRIZ RCC_23'!E117</f>
        <v>0.5</v>
      </c>
      <c r="F173" s="125" t="str">
        <f>'[1]MATRIZ RCC_23'!F117</f>
        <v>Los boletínes faltantes se encuentran en proceso de generacion y dependen de la validación de algunos productos usados para la generación de los mismos. El último corresponde al marzo de 2025</v>
      </c>
      <c r="G173" s="88" t="str">
        <f>'[1]MATRIZ RCC_23'!G117</f>
        <v>https://www.meteorologia.gov.py/wp-content/uploads/2025/04/Boletin_Agro_actualizado_MARZO2025.pdf</v>
      </c>
    </row>
    <row r="174" spans="1:7" s="21" customFormat="1" ht="135.75" customHeight="1">
      <c r="A174" s="125" t="str">
        <f>'[1]MATRIZ RCC_23'!A118</f>
        <v>Boltín de Perspectivas Climáticas: Gestión de datos e informes nacionales, regionales y global para elaborar informes trimestral y mapas a escala trimestral.</v>
      </c>
      <c r="B174" s="143" t="str">
        <f>'[1]MATRIZ RCC_23'!B118</f>
        <v>Difundir resultados de predicciones estimando la probabilidad de que ciertas condiciones sean inhabitualmente frecuentes, persistentes o intensas en un periodo de tres meses.</v>
      </c>
      <c r="C174" s="478"/>
      <c r="D174" s="144" t="str">
        <f>'[1]MATRIZ RCC_23'!D118</f>
        <v>Usuarios en general, y en particular los sectores de hidrología, agricultura, salud y otros</v>
      </c>
      <c r="E174" s="127">
        <f>'[1]MATRIZ RCC_23'!E118</f>
        <v>1</v>
      </c>
      <c r="F174" s="127" t="str">
        <f>'[1]MATRIZ RCC_23'!F118</f>
        <v>******</v>
      </c>
      <c r="G174" s="88" t="str">
        <f>'[1]MATRIZ RCC_23'!G118</f>
        <v>https://www.meteorologia.gov.py/wp-content/uploads/2025/06/trimestral_pronos_JJA2025.pdf</v>
      </c>
    </row>
    <row r="175" spans="1:7" s="21" customFormat="1" ht="128.25" customHeight="1">
      <c r="A175" s="125" t="str">
        <f>'[1]MATRIZ RCC_23'!A119</f>
        <v>Monitoreo diario de Precipitaciones: Gestión de datos de precipitación diara de las estaciones meteorológicas covencionales de la rede de la DMH</v>
      </c>
      <c r="B175" s="143" t="str">
        <f>'[1]MATRIZ RCC_23'!B119</f>
        <v>Evaluar el comportamiento de los acumulados de lluvias diaramente con relación a los valores normales y su progresión durante el año en curso.</v>
      </c>
      <c r="C175" s="478"/>
      <c r="D175" s="144" t="str">
        <f>'[1]MATRIZ RCC_23'!D119</f>
        <v>Usuarios en general, y en particular los sectores de hidrología, agricultura, salud y otros</v>
      </c>
      <c r="E175" s="127">
        <f>'[1]MATRIZ RCC_23'!E119</f>
        <v>1</v>
      </c>
      <c r="F175" s="127" t="str">
        <f>'[1]MATRIZ RCC_23'!F119</f>
        <v>******</v>
      </c>
      <c r="G175" s="88" t="str">
        <f>'[1]MATRIZ RCC_23'!G119</f>
        <v>https://www.meteorologia.gov.py/wp-content/uploads/2025/06/boletin_climatico_2025.pdf</v>
      </c>
    </row>
    <row r="176" spans="1:7" s="21" customFormat="1" ht="135" customHeight="1">
      <c r="A176" s="125" t="str">
        <f>'[1]MATRIZ RCC_23'!A120</f>
        <v>Boltín Climatologico mensual: Gestión de datos e informes nacionales, regionales y global para elaborar informes mensual y mapas a escala mensual.</v>
      </c>
      <c r="B176" s="143" t="str">
        <f>'[1]MATRIZ RCC_23'!B120</f>
        <v>Evaluar el comportamiento de los acumulados de lluvias mensuales con relación a los valores normales y su progresión durante el año en curso.</v>
      </c>
      <c r="C176" s="478"/>
      <c r="D176" s="144" t="str">
        <f>'[1]MATRIZ RCC_23'!D120</f>
        <v>Usuarios en general, y en particular los sectores de hidrología, agricultura, salud y otros</v>
      </c>
      <c r="E176" s="127">
        <f>'[1]MATRIZ RCC_23'!E120</f>
        <v>1</v>
      </c>
      <c r="F176" s="127" t="str">
        <f>'[1]MATRIZ RCC_23'!F120</f>
        <v>******</v>
      </c>
      <c r="G176" s="88" t="str">
        <f>'[1]MATRIZ RCC_23'!G120</f>
        <v>https://www.meteorologia.gov.py/wp-content/uploads/2025/06/boletin_climatico_2025.pdf</v>
      </c>
    </row>
    <row r="177" spans="1:7" s="21" customFormat="1" ht="126.75" customHeight="1">
      <c r="A177" s="125" t="str">
        <f>'[1]MATRIZ RCC_23'!A121</f>
        <v>Boltín Climatologico trimestral. Gestión de datos e informes nacionales, regionales y global para elaborar informes trimestral y mapas a escala trimestral.</v>
      </c>
      <c r="B177" s="143" t="str">
        <f>'[1]MATRIZ RCC_23'!B121</f>
        <v>Evaluar el comportamiento de los acumulados de lluvias trimestrales con relación a los valores normales y su progresión durante el año en curso.</v>
      </c>
      <c r="C177" s="479"/>
      <c r="D177" s="144" t="str">
        <f>'[1]MATRIZ RCC_23'!D121</f>
        <v>Usuarios en general, y en particular los sectores de hidrología, agricultura, salud y otros</v>
      </c>
      <c r="E177" s="127">
        <f>'[1]MATRIZ RCC_23'!E121</f>
        <v>1</v>
      </c>
      <c r="F177" s="127" t="str">
        <f>'[1]MATRIZ RCC_23'!F121</f>
        <v>******</v>
      </c>
      <c r="G177" s="88" t="str">
        <f>'[1]MATRIZ RCC_23'!G121</f>
        <v>https://www.meteorologia.gov.py/wp-content/uploads/2025/06/boletin_climatico_2025.pdf</v>
      </c>
    </row>
    <row r="178" spans="1:7" s="21" customFormat="1" ht="90">
      <c r="A178" s="125" t="str">
        <f>'[1]MATRIZ RCC_23'!A122</f>
        <v>Participación FORO HIDROCLIMÁTICO</v>
      </c>
      <c r="B178" s="125" t="str">
        <f>'[1]MATRIZ RCC_23'!B122</f>
        <v>Presentación sobre productos de monitoreo climático y pronóstico climático para los próximos meses.</v>
      </c>
      <c r="C178" s="145" t="str">
        <f>'[1]MATRIZ RCC_23'!C122</f>
        <v>Operativizar los Servicios Climáicos</v>
      </c>
      <c r="D178" s="125" t="str">
        <f>'[1]MATRIZ RCC_23'!D122</f>
        <v>Usuarios en general, y en particular los sectores de hidrología, agricultura, salud y otros</v>
      </c>
      <c r="E178" s="127">
        <f>'[1]MATRIZ RCC_23'!E122</f>
        <v>1</v>
      </c>
      <c r="F178" s="127" t="str">
        <f>'[1]MATRIZ RCC_23'!F122</f>
        <v>******</v>
      </c>
      <c r="G178" s="88" t="str">
        <f>'[1]MATRIZ RCC_23'!G122</f>
        <v>https://www.meteorologia.gov.py/wp-content/uploads/2025/04/INFORME-FINAL_-I-FORO-HIDROCLIMATICO_ABRIL-2025_AMJ-1.pdf</v>
      </c>
    </row>
    <row r="179" spans="1:7" s="21" customFormat="1" ht="94.5" customHeight="1">
      <c r="A179" s="146" t="str">
        <f>'[1]MATRIZ RCC_23'!A123</f>
        <v xml:space="preserve">GESTIÓN PARA LA ELABORACIÓN DE BOLETINES METEOROLÓGICOS DIARIOS </v>
      </c>
      <c r="B179" s="146" t="str">
        <f>'[1]MATRIZ RCC_23'!B123</f>
        <v>BRINDAR PRONOSTICOS DEL TIEMPO A 5 DIAS PARA LA CAPITAL DEL PAIS Y A 3 DIAS PARA LAS CAPITALES DEPARTAMENTALES</v>
      </c>
      <c r="C179" s="147" t="str">
        <f>'[1]MATRIZ RCC_23'!C123</f>
        <v>INFORMAR A LA PROBLACIÓN CON LOS PRONOSTICOS DIARIOS DE LAS POSIBLES CONDICIONES FUTURAS DEL TIEMPO</v>
      </c>
      <c r="D179" s="147" t="str">
        <f>'[1]MATRIZ RCC_23'!D123</f>
        <v>USUSARIO EN GENERAL</v>
      </c>
      <c r="E179" s="148">
        <f>'[1]MATRIZ RCC_23'!E123</f>
        <v>1</v>
      </c>
      <c r="F179" s="146" t="str">
        <f>'[1]MATRIZ RCC_23'!F123</f>
        <v xml:space="preserve">BRINDAR INFORMACION ACTUALIZADA REFERENTE A TIEMPO PARA LA TOMA DE DECISIONES  OPORTUNAS </v>
      </c>
      <c r="G179" s="149" t="str">
        <f>'[1]MATRIZ RCC_23'!G123</f>
        <v>https://www.meteorologia.gov.py/publicaciones/</v>
      </c>
    </row>
    <row r="180" spans="1:7" s="21" customFormat="1" ht="72" customHeight="1">
      <c r="A180" s="146" t="str">
        <f>'[1]MATRIZ RCC_23'!A124</f>
        <v>GESTIÓN PARA LA ELABORACIÓN DE BOLETINES ESPECIALES</v>
      </c>
      <c r="B180" s="146" t="str">
        <f>'[1]MATRIZ RCC_23'!B124</f>
        <v>BRINDAR PERSPECTIVAS DE LAS CONDICIONES ATIPICAS O SEVERAS DEL TIEMPO PREVISTAS</v>
      </c>
      <c r="C180" s="147" t="str">
        <f>'[1]MATRIZ RCC_23'!C124</f>
        <v xml:space="preserve">CONTRIBUIR A SALVAGUARDAR LAS VIDAS Y BIENES DE LAS PERSONAS </v>
      </c>
      <c r="D180" s="147" t="str">
        <f>'[1]MATRIZ RCC_23'!D124</f>
        <v>USUSARIO EN GENERAL</v>
      </c>
      <c r="E180" s="148">
        <f>'[1]MATRIZ RCC_23'!E124</f>
        <v>1</v>
      </c>
      <c r="F180" s="146" t="str">
        <f>'[1]MATRIZ RCC_23'!F124</f>
        <v>INFORMAR A LA POBLACIÓN EN GENERAL ANTE EVENTOS ADEVERSOS DEL TIEMPO</v>
      </c>
      <c r="G180" s="149" t="str">
        <f>'[1]MATRIZ RCC_23'!G124</f>
        <v>https://www.meteorologia.gov.py/wp-content/uploads/2023/04/</v>
      </c>
    </row>
    <row r="181" spans="1:7" s="21" customFormat="1" ht="104.25" customHeight="1">
      <c r="A181" s="146" t="str">
        <f>'[1]MATRIZ RCC_23'!A125</f>
        <v xml:space="preserve">GESTIÓN PARA LA ELABORACIÓN DE BOLETINES METEOROLÓGICOS DIARIOS  ESPECIALES PARA FIN DE SEMANA, FECHAS FESTIVAS, ACONTECIMIENTOS DE MASIVA CONCURRENCIA, USUARIOS EN GENERAL. </v>
      </c>
      <c r="B181" s="146" t="str">
        <f>'[1]MATRIZ RCC_23'!B125</f>
        <v xml:space="preserve">ELABORAR Y BRINDAR PRONOSTICOS METEOROLOGICOS ACTUALIZADOS PARA LOS DIFERENTES USUARIOS, DE MANERA PERSONALIZADA </v>
      </c>
      <c r="C181" s="147" t="str">
        <f>'[1]MATRIZ RCC_23'!C125</f>
        <v>BRINDAR INFORMACION SOBRE LAS CONDICONES DEL TIEMPO PREVISTAS PARAEN FORMA PERSONALIZADA PARA CADA USUARIO SOLICITANTE</v>
      </c>
      <c r="D181" s="147" t="str">
        <f>'[1]MATRIZ RCC_23'!D125</f>
        <v>USUSARIO EN GENERAL</v>
      </c>
      <c r="E181" s="148">
        <f>'[1]MATRIZ RCC_23'!E125</f>
        <v>1</v>
      </c>
      <c r="F181" s="147" t="str">
        <f>'[1]MATRIZ RCC_23'!F125</f>
        <v xml:space="preserve">PROVEER INFORMACION OPORTUNA </v>
      </c>
      <c r="G181" s="149" t="str">
        <f>'[1]MATRIZ RCC_23'!G125</f>
        <v>https://www.meteorologia.gov.py/publicaciones/</v>
      </c>
    </row>
    <row r="182" spans="1:7" s="21" customFormat="1" ht="90" customHeight="1">
      <c r="A182" s="146" t="str">
        <f>'[1]MATRIZ RCC_23'!A126</f>
        <v>GESTIÓN PARA LANZAMIENTO DE RADIO SONDEOS DIARIOS DESDE EL AISP</v>
      </c>
      <c r="B182" s="146" t="str">
        <f>'[1]MATRIZ RCC_23'!B126</f>
        <v>BRINDAR DATOS METEOROLÓGICOS EN LA VERTICAL DE LA ATMÓSFERA</v>
      </c>
      <c r="C182" s="147" t="str">
        <f>'[1]MATRIZ RCC_23'!C126</f>
        <v xml:space="preserve">PROVEER DATOS DE ALTURA PARA LA COMUNIDAD INTERNACIONAL E INTERNACIONAL. </v>
      </c>
      <c r="D182" s="147" t="str">
        <f>'[1]MATRIZ RCC_23'!D126</f>
        <v xml:space="preserve">COMUNIDAD AERONÁUTICA, COMUNIDAD INTERNACIONAL Y NACIONAL. </v>
      </c>
      <c r="E182" s="148">
        <f>'[1]MATRIZ RCC_23'!E126</f>
        <v>1</v>
      </c>
      <c r="F182" s="147" t="str">
        <f>'[1]MATRIZ RCC_23'!F126</f>
        <v xml:space="preserve">DATOS OPORTUNOS </v>
      </c>
      <c r="G182" s="149" t="str">
        <f>'[1]MATRIZ RCC_23'!G126</f>
        <v>https://weather.uwyo.edu/upperair/sounding.html</v>
      </c>
    </row>
    <row r="183" spans="1:7" s="21" customFormat="1" ht="104.25" customHeight="1">
      <c r="A183" s="146" t="str">
        <f>'[1]MATRIZ RCC_23'!A127</f>
        <v>GESTION PARA LA ELABORACION DE MENSAJES OPMET AISP-AIG Y AERODROMOS INTERIOR</v>
      </c>
      <c r="B183" s="146" t="str">
        <f>'[1]MATRIZ RCC_23'!B127</f>
        <v xml:space="preserve">ELABORAR INFORMACION METEOROLOGICA Y MENSAJES AERONÁUTICOS </v>
      </c>
      <c r="C183" s="147" t="str">
        <f>'[1]MATRIZ RCC_23'!C127</f>
        <v>BRINDAR INFORMACION AERONÁUTICA ACERCA DE LAS CONDICIONES EN CADA AEROPUERTO, COMO ASI TAMBIEN UN PRONOSTICO  PARA DICHOS AIG Y AISP.</v>
      </c>
      <c r="D183" s="147" t="str">
        <f>'[1]MATRIZ RCC_23'!D127</f>
        <v>COMUNIDAD AERONÁUTICA</v>
      </c>
      <c r="E183" s="148">
        <f>'[1]MATRIZ RCC_23'!E127</f>
        <v>1</v>
      </c>
      <c r="F183" s="147" t="str">
        <f>'[1]MATRIZ RCC_23'!F127</f>
        <v>GARANTIZAR LAS OPERACIONES AERONAUTICAS</v>
      </c>
      <c r="G183" s="150" t="str">
        <f>'[1]MATRIZ RCC_23'!G127</f>
        <v>- AMHS https://www.redemet.aer.mil.br/  https://www.meteorologia.gov.py/metaeronautica/</v>
      </c>
    </row>
    <row r="184" spans="1:7" s="21" customFormat="1" ht="168" customHeight="1">
      <c r="A184" s="146" t="str">
        <f>'[1]MATRIZ RCC_23'!A128</f>
        <v>GESTION PARA LA PARTICIPACIÓN DEL TALLER DE FENÓMENOS SEVEROS Y LA AVIACIÓN - OACI</v>
      </c>
      <c r="B184" s="146" t="str">
        <f>'[1]MATRIZ RCC_23'!B128</f>
        <v xml:space="preserve">BRINDAR CONOCMIENTOS A LA COMUNIDAD AERONÁUTICA Y USUSARIOS SOBRE LOS PELIGROS LATENTES EN LAS OPERACIONES Y EL CAMBIO CLIMÁTICO EN LA AERONÁUTICO. </v>
      </c>
      <c r="C184" s="147" t="str">
        <f>'[1]MATRIZ RCC_23'!C128</f>
        <v xml:space="preserve">DOTAR DE MAYOR CONOCIMIENTO AL PERSONAL TÉCNICO OPERATIVO SOBRE LAS TORMENTAS SEVERAS Y SU IMPACTO EN LA ACIACIÓN. CONCIENCIAR SOBRE LOS ESCENARIOS DEL CAMBIO CLIMÁTICO Y SUS EFECTOS EN LAS OPERACIONES AERONÁUTICAS. </v>
      </c>
      <c r="D184" s="147" t="str">
        <f>'[1]MATRIZ RCC_23'!D128</f>
        <v>COMUNIDAD AERONÁUTICA</v>
      </c>
      <c r="E184" s="148">
        <f>'[1]MATRIZ RCC_23'!E128</f>
        <v>1</v>
      </c>
      <c r="F184" s="147" t="str">
        <f>'[1]MATRIZ RCC_23'!F128</f>
        <v>CAPACITACIÓN DEL FUNCIONARIO TÉCNICO OPERATIVO.</v>
      </c>
      <c r="G184" s="151" t="str">
        <f>'[1]MATRIZ RCC_23'!G128</f>
        <v>https://www.icao.int/SAM/Documents/2025-RLA06901-SevereMetPheno/2.%20AdjA%20Ficha%20Nemot%C3%A9cnica_Severos.pdf</v>
      </c>
    </row>
    <row r="185" spans="1:7" s="21" customFormat="1" ht="105">
      <c r="A185" s="146" t="str">
        <f>'[1]MATRIZ RCC_23'!A129</f>
        <v>GESTIÓN PARA LA CAPACITACIÓN DE FUNCIONARIOS DEL AEROPUERTO GUARANI Y DOTAR DE MOBILIARIOS</v>
      </c>
      <c r="B185" s="146" t="str">
        <f>'[1]MATRIZ RCC_23'!B129</f>
        <v xml:space="preserve">BRINDAR ACTUALIZACIÓN EN TEMAS RELACIONADOS A LA GENERACION DE DATOS METEOROLÓGICOS AERONÁUTICOS Y BRINDAR MAYOR COMODIDAD A LOS FUNCIONARIOS. </v>
      </c>
      <c r="C185" s="147" t="str">
        <f>'[1]MATRIZ RCC_23'!C129</f>
        <v>CONTRIBUIR A LA SEGURIDAD OPERACIONAL Y BIENESTAR DEL FUNCIONARIOS.</v>
      </c>
      <c r="D185" s="147" t="str">
        <f>'[1]MATRIZ RCC_23'!D129</f>
        <v>FUNCIONARIOS METEOROLOGICOS Y COMUNIDAD AERONÁUTICA</v>
      </c>
      <c r="E185" s="148">
        <f>'[1]MATRIZ RCC_23'!E129</f>
        <v>1</v>
      </c>
      <c r="F185" s="147" t="str">
        <f>'[1]MATRIZ RCC_23'!F129</f>
        <v>CAPACITACIÓN DEL FUNCIONARIO TÉCNICO OPERATIVO.</v>
      </c>
      <c r="G185" s="151" t="str">
        <f>'[1]MATRIZ RCC_23'!G129</f>
        <v>RESOLUCION 444/2025</v>
      </c>
    </row>
    <row r="186" spans="1:7" s="21" customFormat="1" ht="130.5" customHeight="1">
      <c r="A186" s="146" t="str">
        <f>'[1]MATRIZ RCC_23'!A130</f>
        <v xml:space="preserve">GESTION PARA LA EMISIÓN DE ALERTAS TEMPRANAS EN FORMATO CAP ( Protocolo de Alerta Común, C.A.P. (por sus siglas en inglés) </v>
      </c>
      <c r="B186" s="147" t="str">
        <f>'[1]MATRIZ RCC_23'!B130</f>
        <v>ADVERTIR A LA COMUNIDAD NACIONAL E INTERNACIONAL SOBRE LA POSIBLE OCURRENCIA DE EVENTOS METEOROLÓGICOS DE ALTO IMPACTO</v>
      </c>
      <c r="C186" s="146" t="str">
        <f>'[1]MATRIZ RCC_23'!C130</f>
        <v>PROPORCIONAR INFROMACIÓN METEOROLÓGICA ESTANDARIZADA A LA COMUNIDAD NACIONAL E INTERNACIONAL</v>
      </c>
      <c r="D186" s="147" t="str">
        <f>'[1]MATRIZ RCC_23'!D130</f>
        <v>COMUNIDAD NACIONAL E INTERNACIONAL</v>
      </c>
      <c r="E186" s="148">
        <f>'[1]MATRIZ RCC_23'!E130</f>
        <v>1</v>
      </c>
      <c r="F186" s="147" t="str">
        <f>'[1]MATRIZ RCC_23'!F130</f>
        <v xml:space="preserve">PROPORCIONAL INFORMACIÓN OPORTUNA PARA SALVAGUARDAR LA VIDA Y LOS BIENES. </v>
      </c>
      <c r="G186" s="152" t="str">
        <f>'[1]MATRIZ RCC_23'!G130</f>
        <v>https://severeweather.wmo.int/v2/index.html</v>
      </c>
    </row>
    <row r="187" spans="1:7" s="21" customFormat="1" ht="174" customHeight="1">
      <c r="A187" s="125" t="str">
        <f>'[1]MATRIZ RCC_23'!A131</f>
        <v>REMISIÓN DE DOCUMENTOS TÉCNICOS CORRESPONDIENTES AL LLAMADO PARA LA MCN "ADQUISICIÓN DE EQUIPOS, HERRAMIENTAS Y OTROS PARA LA DINAC" ID 467586</v>
      </c>
      <c r="B187" s="125" t="str">
        <f>'[1]MATRIZ RCC_23'!B131</f>
        <v>MANTENER OPERATIVA LA RED DE ESTACIONES METEOROLÓGICAS AUTOMÁTICAS</v>
      </c>
      <c r="C187" s="125" t="str">
        <f>'[1]MATRIZ RCC_23'!C131</f>
        <v xml:space="preserve">GARANTIZAR A LA OPERATIVIDAD DE LOS SISTEMAS DE OBSERVACION   </v>
      </c>
      <c r="D187" s="125" t="str">
        <f>'[1]MATRIZ RCC_23'!D131</f>
        <v>POBLACIÓN EN GENERAL DEL TERRITORIO NACIONAL</v>
      </c>
      <c r="E187" s="142">
        <f>'[1]MATRIZ RCC_23'!E131</f>
        <v>1</v>
      </c>
      <c r="F187" s="142">
        <f>'[1]MATRIZ RCC_23'!F131</f>
        <v>1</v>
      </c>
      <c r="G187" s="125" t="str">
        <f>'[1]MATRIZ RCC_23'!G131</f>
        <v>MEMORÁNDUM GSOM Nº 080/2025 remitido el 19/05/2025</v>
      </c>
    </row>
    <row r="188" spans="1:7" s="21" customFormat="1" ht="173.25" customHeight="1">
      <c r="A188" s="125" t="str">
        <f>'[1]MATRIZ RCC_23'!A132</f>
        <v>REMISIÓN DE DOCUMENTOS TÉCNICOS CORRESPONDIENTES AL LLAMADO PARA LA MCN "ADQUISICIÓN DE BATERÍAS DE CICLO PROFUNDO Y OTROS PARA ESTACIONES METEOROLÓGICAS AUTOMÁTICAS" ID 467833</v>
      </c>
      <c r="B188" s="125" t="str">
        <f>'[1]MATRIZ RCC_23'!B132</f>
        <v>MANTENER OPERATIVA LA RED DE ESTACIONES METEOROLÓGICAS AUTOMÁTICAS</v>
      </c>
      <c r="C188" s="125" t="str">
        <f>'[1]MATRIZ RCC_23'!C132</f>
        <v xml:space="preserve">GARANTIZAR A LA OPERATIVIDAD DE LOS SISTEMAS DE OBSERVACION   </v>
      </c>
      <c r="D188" s="125" t="str">
        <f>'[1]MATRIZ RCC_23'!D132</f>
        <v>POBLACIÓN EN GENERAL DEL TERRITORIO NACIONAL</v>
      </c>
      <c r="E188" s="142">
        <f>'[1]MATRIZ RCC_23'!E132</f>
        <v>1</v>
      </c>
      <c r="F188" s="142">
        <f>'[1]MATRIZ RCC_23'!F132</f>
        <v>1</v>
      </c>
      <c r="G188" s="125" t="str">
        <f>'[1]MATRIZ RCC_23'!G132</f>
        <v>MEMORÁNDUM GSOM Nº 082/2025 remitido el 20/05/2025</v>
      </c>
    </row>
    <row r="189" spans="1:7" s="21" customFormat="1" ht="186" customHeight="1">
      <c r="A189" s="125" t="str">
        <f>'[1]MATRIZ RCC_23'!A133</f>
        <v>REMISIÓN DE DOCUMENTOS TÉCNICOS CORRESPONDIENTES AL LLAMADO - LPN "MANTENIMIENTO, REPARACIÓN Y ADQUISICIÓN DE COMPONENTES DE LA RED DE ESTACIONES HIDROMETEOROLOGICAS" ID 467581</v>
      </c>
      <c r="B189" s="125" t="str">
        <f>'[1]MATRIZ RCC_23'!B133</f>
        <v>MANTENER OPERATIVA LA RED DE ESTACIONES METEOROLÓGICAS AUTOMÁTICAS</v>
      </c>
      <c r="C189" s="125" t="str">
        <f>'[1]MATRIZ RCC_23'!C133</f>
        <v xml:space="preserve">GARANTIZAR A LA OPERATIVIDAD DE LOS SISTEMAS DE OBSERVACION   </v>
      </c>
      <c r="D189" s="125" t="str">
        <f>'[1]MATRIZ RCC_23'!D133</f>
        <v>POBLACIÓN EN GENERAL DEL TERRITORIO NACIONAL</v>
      </c>
      <c r="E189" s="142">
        <f>'[1]MATRIZ RCC_23'!E133</f>
        <v>1</v>
      </c>
      <c r="F189" s="142">
        <f>'[1]MATRIZ RCC_23'!F133</f>
        <v>1</v>
      </c>
      <c r="G189" s="125" t="str">
        <f>'[1]MATRIZ RCC_23'!G133</f>
        <v>MEMORÁNDUM GSOM Nº 103/2025 remitido el 09/06/2025</v>
      </c>
    </row>
    <row r="190" spans="1:7" s="21" customFormat="1" ht="209.25" customHeight="1">
      <c r="A190" s="153" t="str">
        <f>'[1]MATRIZ RCC_23'!A134</f>
        <v>GENERACIÓN, PROCESAMIENTO, ALMACENAMIENTO Y TRANSMISIÓN DE DATOS METEOROLÓGICOS A ESCALA NACIONAL, REGIONAL Y GLOBAL DESDE 19 ESTACIONES METEOROLÓGICAS DOTADAS DE PERSONAL, INTEGRADAS AL SISTEMA DE INFORMACIÓN DE LA OMM (WIS).</v>
      </c>
      <c r="B190" s="125" t="str">
        <f>'[1]MATRIZ RCC_23'!B134</f>
        <v>VIGILANCIA ATMOSFÉRICA PARA LA PRESTACIÓN DE SERVICIOS</v>
      </c>
      <c r="C190" s="153" t="str">
        <f>'[1]MATRIZ RCC_23'!C134</f>
        <v>TRANSMISIÓN DE MENSAJES CODIFICADOS EN CLAVE SYNOP</v>
      </c>
      <c r="D190" s="153" t="str">
        <f>'[1]MATRIZ RCC_23'!D134</f>
        <v>USUARIOS AERONÁUTICOS Y METEOROLÓGICOS, POBLACIÓN GENERAL</v>
      </c>
      <c r="E190" s="154">
        <f>'[1]MATRIZ RCC_23'!E134</f>
        <v>1</v>
      </c>
      <c r="F190" s="154">
        <f>'[1]MATRIZ RCC_23'!F134</f>
        <v>0.99</v>
      </c>
      <c r="G190" s="155" t="str">
        <f>'[1]MATRIZ RCC_23'!G134</f>
        <v>https://www.meteorologia.gov.py/sinop/</v>
      </c>
    </row>
    <row r="191" spans="1:7" s="21" customFormat="1" ht="409.5">
      <c r="A191" s="153" t="str">
        <f>'[1]MATRIZ RCC_23'!A135</f>
        <v>GENERACIÓN, PROCESAMIENTO, ALMACENAMIENTO Y VISUALIZACIÓN DE DATOS METEOROLÓGICOS PROVENIENTES DE 100 ESTACIONES METEOROLÓGICAS AUTOMÁTICAS DE SUPERFICIE, GARANTIZANDO SU INTEGRACIÓN OPORTUNA Y CONTINUA A LA BASE DE DATOS INSTITUCIONAL Y SU DIFUSIÓN PÚBLICA A TRAVÉS DE LA PÁGINA WEB OFICIAL DE LA DIRECCIÓN DE METEOROLOGÍA E HIDROLOGÍA (DMH – DINAC), EN CUMPLIMIENTO DE SU MISIÓN DE PROVEER INFORMACIÓN METEOROLÓGICA CONFIABLE, ACCESIBLE Y DE ALTA CALIDAD PARA LA SEGURIDAD AERONÁUTICA, LA GESTIÓN DEL RIESGO CLIMÁTICO Y EL SERVICIO A LA SOCIEDAD.</v>
      </c>
      <c r="B191" s="125" t="str">
        <f>'[1]MATRIZ RCC_23'!B135</f>
        <v>VIGILANCIA ATMOSFÉRICA PARA LA PRESTACIÓN DE SERVICIOS</v>
      </c>
      <c r="C191" s="153" t="str">
        <f>'[1]MATRIZ RCC_23'!C135</f>
        <v>GENERACIÓN DE DATOS DE LAS REDES DE ESTACIONES AUTOMÁTICAS ADMINISTRADAS POR LA DMH CADA 10 MINUTOS</v>
      </c>
      <c r="D191" s="153" t="str">
        <f>'[1]MATRIZ RCC_23'!D135</f>
        <v>USUARIOS AERONÁUTICOS Y METEOROLÓGICOS, POBLACIÓN GENERAL</v>
      </c>
      <c r="E191" s="154">
        <f>'[1]MATRIZ RCC_23'!E135</f>
        <v>0.98</v>
      </c>
      <c r="F191" s="154">
        <f>'[1]MATRIZ RCC_23'!F135</f>
        <v>0.92</v>
      </c>
      <c r="G191" s="155" t="str">
        <f>'[1]MATRIZ RCC_23'!G135</f>
        <v>https://www.meteorologia.gov.py/emas/</v>
      </c>
    </row>
    <row r="192" spans="1:7" s="21" customFormat="1" ht="210">
      <c r="A192" s="184" t="str">
        <f>'[1]MATRIZ RCC_23'!A136</f>
        <v>REMISIÓN DE ANTEPROYECTO DE PRESUPUESTO GSOM 2026</v>
      </c>
      <c r="B192" s="184" t="str">
        <f>'[1]MATRIZ RCC_23'!B136</f>
        <v>CONTRIBUIR AL FORTALECIMIENTO, MODERNIZACIÓN Y SOSTENIBILIDAD OPERATIVA DE LOS SISTEMAS DE OBSERVACIÓN METEOROLÓGICA E HIDROLÓGICA GESTIONADOS POR LA DIRECCIÓN DE METEOROLOGÍA E HIDROLOGÍA</v>
      </c>
      <c r="C192" s="184" t="str">
        <f>'[1]MATRIZ RCC_23'!C136</f>
        <v xml:space="preserve">GARANTIZAR A LA OPERATIVIDAD DE LOS SISTEMAS DE OBSERVACION   </v>
      </c>
      <c r="D192" s="184" t="str">
        <f>'[1]MATRIZ RCC_23'!D136</f>
        <v>COMUNIDAD AERONÁUTICA, ORGANISMOS DE RESPUESTA ANTE EMERGENCIAS PRODUCTORES, AGROPECUARIOS, INSTITUCIONES EDUCATIVAS, TOMADORES DE DECISIONES GUBERNAMENTALES, CIUDADANÍA EN GENERAL.</v>
      </c>
      <c r="E192" s="142">
        <f>'[1]MATRIZ RCC_23'!E136</f>
        <v>1</v>
      </c>
      <c r="F192" s="142">
        <f>'[1]MATRIZ RCC_23'!F136</f>
        <v>1</v>
      </c>
      <c r="G192" s="184" t="str">
        <f>'[1]MATRIZ RCC_23'!G136</f>
        <v>MEMORANDUN GSOM Nº 085/2025 remitido el 23/05/2025</v>
      </c>
    </row>
    <row r="193" spans="1:7" s="21" customFormat="1" ht="91.5" customHeight="1">
      <c r="A193" s="180" t="str">
        <f>'[1]MATRIZ RCC_23'!A137</f>
        <v xml:space="preserve">(Puede complementar aquí y apoyarse en gráficos ilustrativos) </v>
      </c>
      <c r="B193" s="181">
        <f>'[1]MATRIZ RCC_23'!B137</f>
        <v>0</v>
      </c>
      <c r="C193" s="181">
        <f>'[1]MATRIZ RCC_23'!C137</f>
        <v>0</v>
      </c>
      <c r="D193" s="181">
        <f>'[1]MATRIZ RCC_23'!D137</f>
        <v>0</v>
      </c>
      <c r="E193" s="181">
        <f>'[1]MATRIZ RCC_23'!E137</f>
        <v>0</v>
      </c>
      <c r="F193" s="181">
        <f>'[1]MATRIZ RCC_23'!F137</f>
        <v>0</v>
      </c>
      <c r="G193" s="182">
        <f>'[1]MATRIZ RCC_23'!G137</f>
        <v>0</v>
      </c>
    </row>
    <row r="194" spans="1:7" s="21" customFormat="1" ht="206.25" customHeight="1">
      <c r="A194" s="58"/>
      <c r="B194" s="51"/>
      <c r="C194" s="51"/>
      <c r="D194" s="51"/>
      <c r="E194" s="52"/>
      <c r="F194" s="51"/>
      <c r="G194" s="59"/>
    </row>
    <row r="195" spans="1:7" s="21" customFormat="1" ht="309.75" customHeight="1">
      <c r="A195" s="219"/>
      <c r="B195" s="220"/>
      <c r="C195" s="220"/>
      <c r="D195" s="220"/>
      <c r="E195" s="221"/>
      <c r="F195" s="220"/>
      <c r="G195" s="222"/>
    </row>
    <row r="196" spans="1:7" s="21" customFormat="1" ht="9" customHeight="1">
      <c r="A196" s="225"/>
      <c r="B196" s="51"/>
      <c r="C196" s="51"/>
      <c r="D196" s="51"/>
      <c r="E196" s="52"/>
      <c r="F196" s="51"/>
      <c r="G196" s="51"/>
    </row>
    <row r="197" spans="1:7" s="21" customFormat="1" ht="260.25" customHeight="1">
      <c r="A197" s="554"/>
      <c r="B197" s="555"/>
      <c r="C197" s="555"/>
      <c r="D197" s="555"/>
      <c r="E197" s="555"/>
      <c r="F197" s="555"/>
      <c r="G197" s="556"/>
    </row>
    <row r="198" spans="1:7" s="21" customFormat="1" ht="277.5" customHeight="1">
      <c r="A198" s="194"/>
      <c r="B198" s="223"/>
      <c r="C198" s="223"/>
      <c r="D198" s="223"/>
      <c r="E198" s="223"/>
      <c r="F198" s="223"/>
      <c r="G198" s="224"/>
    </row>
    <row r="199" spans="1:7" s="3" customFormat="1" ht="16.5">
      <c r="A199" s="474" t="s">
        <v>76</v>
      </c>
      <c r="B199" s="475"/>
      <c r="C199" s="475"/>
      <c r="D199" s="475"/>
      <c r="E199" s="475"/>
      <c r="F199" s="475"/>
      <c r="G199" s="476"/>
    </row>
    <row r="200" spans="1:7" s="3" customFormat="1" ht="31.5">
      <c r="A200" s="44" t="s">
        <v>22</v>
      </c>
      <c r="B200" s="44" t="s">
        <v>23</v>
      </c>
      <c r="C200" s="11" t="s">
        <v>56</v>
      </c>
      <c r="D200" s="44" t="s">
        <v>24</v>
      </c>
      <c r="E200" s="44" t="s">
        <v>25</v>
      </c>
      <c r="F200" s="41" t="s">
        <v>26</v>
      </c>
      <c r="G200" s="44" t="s">
        <v>27</v>
      </c>
    </row>
    <row r="201" spans="1:7" s="3" customFormat="1" ht="90">
      <c r="A201" s="163">
        <v>448359</v>
      </c>
      <c r="B201" s="69" t="s">
        <v>584</v>
      </c>
      <c r="C201" s="164">
        <v>45769</v>
      </c>
      <c r="D201" s="163">
        <v>28889750</v>
      </c>
      <c r="E201" s="70" t="s">
        <v>585</v>
      </c>
      <c r="F201" s="70" t="s">
        <v>367</v>
      </c>
      <c r="G201" s="39" t="s">
        <v>586</v>
      </c>
    </row>
    <row r="202" spans="1:7" s="3" customFormat="1" ht="90">
      <c r="A202" s="163">
        <v>448359</v>
      </c>
      <c r="B202" s="69" t="s">
        <v>584</v>
      </c>
      <c r="C202" s="164">
        <v>45769</v>
      </c>
      <c r="D202" s="163">
        <v>4151300</v>
      </c>
      <c r="E202" s="70" t="s">
        <v>585</v>
      </c>
      <c r="F202" s="70" t="s">
        <v>367</v>
      </c>
      <c r="G202" s="70" t="s">
        <v>586</v>
      </c>
    </row>
    <row r="203" spans="1:7" s="3" customFormat="1" ht="120">
      <c r="A203" s="163">
        <v>448371</v>
      </c>
      <c r="B203" s="69" t="s">
        <v>371</v>
      </c>
      <c r="C203" s="164">
        <v>45742</v>
      </c>
      <c r="D203" s="163">
        <v>66000000</v>
      </c>
      <c r="E203" s="70" t="s">
        <v>372</v>
      </c>
      <c r="F203" s="70" t="s">
        <v>367</v>
      </c>
      <c r="G203" s="70" t="s">
        <v>586</v>
      </c>
    </row>
    <row r="204" spans="1:7" s="3" customFormat="1" ht="75">
      <c r="A204" s="163">
        <v>460516</v>
      </c>
      <c r="B204" s="69" t="s">
        <v>587</v>
      </c>
      <c r="C204" s="164">
        <v>45755</v>
      </c>
      <c r="D204" s="163">
        <v>987840000</v>
      </c>
      <c r="E204" s="70" t="s">
        <v>588</v>
      </c>
      <c r="F204" s="70" t="s">
        <v>367</v>
      </c>
      <c r="G204" s="70" t="s">
        <v>589</v>
      </c>
    </row>
    <row r="205" spans="1:7" s="3" customFormat="1" ht="75">
      <c r="A205" s="163">
        <v>448509</v>
      </c>
      <c r="B205" s="69" t="s">
        <v>590</v>
      </c>
      <c r="C205" s="164">
        <v>45762</v>
      </c>
      <c r="D205" s="163">
        <v>1438689478</v>
      </c>
      <c r="E205" s="70" t="s">
        <v>591</v>
      </c>
      <c r="F205" s="70" t="s">
        <v>367</v>
      </c>
      <c r="G205" s="70" t="s">
        <v>370</v>
      </c>
    </row>
    <row r="206" spans="1:7" s="3" customFormat="1" ht="75">
      <c r="A206" s="163">
        <v>448509</v>
      </c>
      <c r="B206" s="69" t="s">
        <v>590</v>
      </c>
      <c r="C206" s="164">
        <v>45762</v>
      </c>
      <c r="D206" s="163">
        <v>695735910</v>
      </c>
      <c r="E206" s="70" t="s">
        <v>591</v>
      </c>
      <c r="F206" s="70" t="s">
        <v>367</v>
      </c>
      <c r="G206" s="70" t="s">
        <v>370</v>
      </c>
    </row>
    <row r="207" spans="1:7" s="3" customFormat="1" ht="75">
      <c r="A207" s="163">
        <v>461170</v>
      </c>
      <c r="B207" s="69" t="s">
        <v>592</v>
      </c>
      <c r="C207" s="164">
        <v>45779</v>
      </c>
      <c r="D207" s="163">
        <v>500000000</v>
      </c>
      <c r="E207" s="70" t="s">
        <v>593</v>
      </c>
      <c r="F207" s="70" t="s">
        <v>367</v>
      </c>
      <c r="G207" s="70" t="s">
        <v>594</v>
      </c>
    </row>
    <row r="208" spans="1:7" s="3" customFormat="1" ht="96.75" customHeight="1">
      <c r="A208" s="163">
        <v>461629</v>
      </c>
      <c r="B208" s="69" t="s">
        <v>653</v>
      </c>
      <c r="C208" s="164">
        <v>45789</v>
      </c>
      <c r="D208" s="163">
        <v>212000000</v>
      </c>
      <c r="E208" s="70" t="s">
        <v>595</v>
      </c>
      <c r="F208" s="70" t="s">
        <v>596</v>
      </c>
      <c r="G208" s="70" t="s">
        <v>597</v>
      </c>
    </row>
    <row r="209" spans="1:7" s="3" customFormat="1" ht="75">
      <c r="A209" s="163">
        <v>448363</v>
      </c>
      <c r="B209" s="69" t="s">
        <v>598</v>
      </c>
      <c r="C209" s="164">
        <v>45793</v>
      </c>
      <c r="D209" s="163">
        <v>10322500</v>
      </c>
      <c r="E209" s="70" t="s">
        <v>599</v>
      </c>
      <c r="F209" s="70" t="s">
        <v>367</v>
      </c>
      <c r="G209" s="70" t="s">
        <v>600</v>
      </c>
    </row>
    <row r="210" spans="1:7" s="3" customFormat="1" ht="75">
      <c r="A210" s="163">
        <v>448220</v>
      </c>
      <c r="B210" s="69" t="s">
        <v>601</v>
      </c>
      <c r="C210" s="164">
        <v>45793</v>
      </c>
      <c r="D210" s="163">
        <v>50400000</v>
      </c>
      <c r="E210" s="70" t="s">
        <v>602</v>
      </c>
      <c r="F210" s="70" t="s">
        <v>367</v>
      </c>
      <c r="G210" s="70" t="s">
        <v>603</v>
      </c>
    </row>
    <row r="211" spans="1:7" s="3" customFormat="1" ht="96.75" customHeight="1">
      <c r="A211" s="163">
        <v>460523</v>
      </c>
      <c r="B211" s="69" t="s">
        <v>604</v>
      </c>
      <c r="C211" s="164">
        <v>45796</v>
      </c>
      <c r="D211" s="163">
        <v>159239463</v>
      </c>
      <c r="E211" s="70" t="s">
        <v>605</v>
      </c>
      <c r="F211" s="70" t="s">
        <v>367</v>
      </c>
      <c r="G211" s="70" t="s">
        <v>606</v>
      </c>
    </row>
    <row r="212" spans="1:7" s="3" customFormat="1" ht="90">
      <c r="A212" s="163">
        <v>460523</v>
      </c>
      <c r="B212" s="69" t="s">
        <v>607</v>
      </c>
      <c r="C212" s="164">
        <v>45798</v>
      </c>
      <c r="D212" s="163">
        <v>156715080</v>
      </c>
      <c r="E212" s="70" t="s">
        <v>368</v>
      </c>
      <c r="F212" s="70" t="s">
        <v>367</v>
      </c>
      <c r="G212" s="70" t="s">
        <v>606</v>
      </c>
    </row>
    <row r="213" spans="1:7" s="3" customFormat="1" ht="90">
      <c r="A213" s="163">
        <v>460523</v>
      </c>
      <c r="B213" s="69" t="s">
        <v>608</v>
      </c>
      <c r="C213" s="164">
        <v>45798</v>
      </c>
      <c r="D213" s="163">
        <v>558002884</v>
      </c>
      <c r="E213" s="70" t="s">
        <v>368</v>
      </c>
      <c r="F213" s="70" t="s">
        <v>367</v>
      </c>
      <c r="G213" s="70" t="s">
        <v>606</v>
      </c>
    </row>
    <row r="214" spans="1:7" s="3" customFormat="1" ht="75">
      <c r="A214" s="163">
        <v>453766</v>
      </c>
      <c r="B214" s="69" t="s">
        <v>609</v>
      </c>
      <c r="C214" s="164">
        <v>45811</v>
      </c>
      <c r="D214" s="163">
        <v>88504000</v>
      </c>
      <c r="E214" s="70" t="s">
        <v>610</v>
      </c>
      <c r="F214" s="70" t="s">
        <v>367</v>
      </c>
      <c r="G214" s="70" t="s">
        <v>611</v>
      </c>
    </row>
    <row r="215" spans="1:7" s="3" customFormat="1" ht="82.5" customHeight="1">
      <c r="A215" s="163">
        <v>453766</v>
      </c>
      <c r="B215" s="69" t="s">
        <v>609</v>
      </c>
      <c r="C215" s="164">
        <v>45811</v>
      </c>
      <c r="D215" s="163">
        <v>136668852</v>
      </c>
      <c r="E215" s="70" t="s">
        <v>610</v>
      </c>
      <c r="F215" s="70" t="s">
        <v>367</v>
      </c>
      <c r="G215" s="70" t="s">
        <v>611</v>
      </c>
    </row>
    <row r="216" spans="1:7" s="3" customFormat="1" ht="75">
      <c r="A216" s="163">
        <v>453766</v>
      </c>
      <c r="B216" s="69" t="s">
        <v>609</v>
      </c>
      <c r="C216" s="164">
        <v>45812</v>
      </c>
      <c r="D216" s="163">
        <v>690544000</v>
      </c>
      <c r="E216" s="70" t="s">
        <v>612</v>
      </c>
      <c r="F216" s="70" t="s">
        <v>367</v>
      </c>
      <c r="G216" s="70" t="s">
        <v>611</v>
      </c>
    </row>
    <row r="217" spans="1:7" s="3" customFormat="1" ht="75">
      <c r="A217" s="163">
        <v>453766</v>
      </c>
      <c r="B217" s="69" t="s">
        <v>609</v>
      </c>
      <c r="C217" s="164">
        <v>45825</v>
      </c>
      <c r="D217" s="163">
        <v>590029466</v>
      </c>
      <c r="E217" s="70" t="s">
        <v>613</v>
      </c>
      <c r="F217" s="70" t="s">
        <v>367</v>
      </c>
      <c r="G217" s="70" t="s">
        <v>611</v>
      </c>
    </row>
    <row r="218" spans="1:7" s="3" customFormat="1" ht="75">
      <c r="A218" s="163">
        <v>453766</v>
      </c>
      <c r="B218" s="69" t="s">
        <v>609</v>
      </c>
      <c r="C218" s="164">
        <v>45825</v>
      </c>
      <c r="D218" s="163">
        <v>262000000</v>
      </c>
      <c r="E218" s="70" t="s">
        <v>369</v>
      </c>
      <c r="F218" s="70" t="s">
        <v>367</v>
      </c>
      <c r="G218" s="70" t="s">
        <v>611</v>
      </c>
    </row>
    <row r="219" spans="1:7" s="3" customFormat="1" ht="75">
      <c r="A219" s="163">
        <v>460887</v>
      </c>
      <c r="B219" s="69" t="s">
        <v>614</v>
      </c>
      <c r="C219" s="164">
        <v>45818</v>
      </c>
      <c r="D219" s="163">
        <v>356250000</v>
      </c>
      <c r="E219" s="70" t="s">
        <v>615</v>
      </c>
      <c r="F219" s="70" t="s">
        <v>367</v>
      </c>
      <c r="G219" s="70" t="s">
        <v>616</v>
      </c>
    </row>
    <row r="220" spans="1:7" s="3" customFormat="1" ht="90">
      <c r="A220" s="163">
        <v>460523</v>
      </c>
      <c r="B220" s="69" t="s">
        <v>617</v>
      </c>
      <c r="C220" s="164">
        <v>45818</v>
      </c>
      <c r="D220" s="163">
        <v>900000000</v>
      </c>
      <c r="E220" s="70" t="s">
        <v>618</v>
      </c>
      <c r="F220" s="70" t="s">
        <v>367</v>
      </c>
      <c r="G220" s="70" t="s">
        <v>606</v>
      </c>
    </row>
    <row r="221" spans="1:7" s="3" customFormat="1" ht="90">
      <c r="A221" s="163">
        <v>460896</v>
      </c>
      <c r="B221" s="69" t="s">
        <v>619</v>
      </c>
      <c r="C221" s="164">
        <v>45820</v>
      </c>
      <c r="D221" s="163">
        <v>102200000</v>
      </c>
      <c r="E221" s="70" t="s">
        <v>620</v>
      </c>
      <c r="F221" s="70" t="s">
        <v>367</v>
      </c>
      <c r="G221" s="70" t="s">
        <v>621</v>
      </c>
    </row>
    <row r="222" spans="1:7" s="3" customFormat="1" ht="90">
      <c r="A222" s="163">
        <v>467041</v>
      </c>
      <c r="B222" s="69" t="s">
        <v>622</v>
      </c>
      <c r="C222" s="164">
        <v>45820</v>
      </c>
      <c r="D222" s="163">
        <v>8230352040</v>
      </c>
      <c r="E222" s="70" t="s">
        <v>623</v>
      </c>
      <c r="F222" s="70" t="s">
        <v>367</v>
      </c>
      <c r="G222" s="70" t="s">
        <v>624</v>
      </c>
    </row>
    <row r="223" spans="1:7" s="3" customFormat="1" ht="105">
      <c r="A223" s="163">
        <v>460894</v>
      </c>
      <c r="B223" s="69" t="s">
        <v>625</v>
      </c>
      <c r="C223" s="164">
        <v>45825</v>
      </c>
      <c r="D223" s="163">
        <v>286200000</v>
      </c>
      <c r="E223" s="70" t="s">
        <v>626</v>
      </c>
      <c r="F223" s="70" t="s">
        <v>367</v>
      </c>
      <c r="G223" s="70" t="s">
        <v>627</v>
      </c>
    </row>
    <row r="224" spans="1:7" s="3" customFormat="1" ht="75">
      <c r="A224" s="163">
        <v>454825</v>
      </c>
      <c r="B224" s="69" t="s">
        <v>628</v>
      </c>
      <c r="C224" s="164">
        <v>45826</v>
      </c>
      <c r="D224" s="163">
        <v>1526192341</v>
      </c>
      <c r="E224" s="70" t="s">
        <v>629</v>
      </c>
      <c r="F224" s="70" t="s">
        <v>367</v>
      </c>
      <c r="G224" s="70" t="s">
        <v>630</v>
      </c>
    </row>
    <row r="225" spans="1:7" s="3" customFormat="1" ht="75">
      <c r="A225" s="163">
        <v>459556</v>
      </c>
      <c r="B225" s="69" t="s">
        <v>631</v>
      </c>
      <c r="C225" s="164">
        <v>45834</v>
      </c>
      <c r="D225" s="163">
        <v>1693440000</v>
      </c>
      <c r="E225" s="70" t="s">
        <v>632</v>
      </c>
      <c r="F225" s="70" t="s">
        <v>367</v>
      </c>
      <c r="G225" s="70" t="s">
        <v>633</v>
      </c>
    </row>
    <row r="226" spans="1:7" s="3" customFormat="1" ht="75">
      <c r="A226" s="199">
        <v>467799</v>
      </c>
      <c r="B226" s="200" t="s">
        <v>634</v>
      </c>
      <c r="C226" s="201">
        <v>45835</v>
      </c>
      <c r="D226" s="199">
        <v>377829610</v>
      </c>
      <c r="E226" s="173" t="s">
        <v>635</v>
      </c>
      <c r="F226" s="173" t="s">
        <v>367</v>
      </c>
      <c r="G226" s="173" t="s">
        <v>636</v>
      </c>
    </row>
    <row r="227" spans="1:7" s="3" customFormat="1" ht="298.5" customHeight="1">
      <c r="A227" s="202"/>
      <c r="B227" s="203"/>
      <c r="C227" s="204"/>
      <c r="D227" s="205"/>
      <c r="E227" s="206"/>
      <c r="F227" s="207"/>
      <c r="G227" s="208"/>
    </row>
    <row r="228" spans="1:7" s="3" customFormat="1">
      <c r="A228" s="165"/>
      <c r="B228" s="166"/>
      <c r="C228" s="167"/>
      <c r="D228" s="168"/>
      <c r="E228" s="169"/>
      <c r="F228" s="170"/>
      <c r="G228" s="171"/>
    </row>
    <row r="229" spans="1:7" ht="16.5">
      <c r="A229" s="474" t="s">
        <v>77</v>
      </c>
      <c r="B229" s="475"/>
      <c r="C229" s="475"/>
      <c r="D229" s="475"/>
      <c r="E229" s="475"/>
      <c r="F229" s="475"/>
      <c r="G229" s="476"/>
    </row>
    <row r="230" spans="1:7" ht="39.75" customHeight="1">
      <c r="A230" s="488" t="s">
        <v>75</v>
      </c>
      <c r="B230" s="489"/>
      <c r="C230" s="15" t="s">
        <v>16</v>
      </c>
      <c r="D230" s="15" t="s">
        <v>28</v>
      </c>
      <c r="E230" s="16" t="s">
        <v>398</v>
      </c>
      <c r="F230" s="15" t="s">
        <v>29</v>
      </c>
      <c r="G230" s="73" t="s">
        <v>30</v>
      </c>
    </row>
    <row r="231" spans="1:7" ht="15.75">
      <c r="A231" s="29">
        <v>100</v>
      </c>
      <c r="B231" s="7"/>
      <c r="C231" s="172" t="s">
        <v>322</v>
      </c>
      <c r="D231" s="8">
        <f>SUM(D232:D236)</f>
        <v>170528823447</v>
      </c>
      <c r="E231" s="8">
        <v>70629016898</v>
      </c>
      <c r="F231" s="8">
        <f>D231-E231</f>
        <v>99899806549</v>
      </c>
      <c r="G231" s="562" t="s">
        <v>103</v>
      </c>
    </row>
    <row r="232" spans="1:7">
      <c r="A232" s="7"/>
      <c r="B232" s="7">
        <v>110</v>
      </c>
      <c r="C232" s="70" t="s">
        <v>323</v>
      </c>
      <c r="D232" s="9">
        <v>104952087305</v>
      </c>
      <c r="E232" s="9">
        <v>43040597040</v>
      </c>
      <c r="F232" s="9">
        <f t="shared" ref="F232:F270" si="1">D232-E232</f>
        <v>61911490265</v>
      </c>
      <c r="G232" s="563"/>
    </row>
    <row r="233" spans="1:7" ht="30">
      <c r="A233" s="7"/>
      <c r="B233" s="7">
        <v>120</v>
      </c>
      <c r="C233" s="70" t="s">
        <v>324</v>
      </c>
      <c r="D233" s="9">
        <v>3901600000</v>
      </c>
      <c r="E233" s="9">
        <v>1393890353</v>
      </c>
      <c r="F233" s="9">
        <f t="shared" si="1"/>
        <v>2507709647</v>
      </c>
      <c r="G233" s="563"/>
    </row>
    <row r="234" spans="1:7" ht="30">
      <c r="A234" s="7"/>
      <c r="B234" s="7">
        <v>130</v>
      </c>
      <c r="C234" s="70" t="s">
        <v>325</v>
      </c>
      <c r="D234" s="9">
        <v>37638569663</v>
      </c>
      <c r="E234" s="9">
        <v>16274791549</v>
      </c>
      <c r="F234" s="9">
        <f t="shared" si="1"/>
        <v>21363778114</v>
      </c>
      <c r="G234" s="563"/>
    </row>
    <row r="235" spans="1:7">
      <c r="A235" s="7"/>
      <c r="B235" s="7">
        <v>140</v>
      </c>
      <c r="C235" s="70" t="s">
        <v>326</v>
      </c>
      <c r="D235" s="9">
        <v>21094084013</v>
      </c>
      <c r="E235" s="9">
        <v>9827361606</v>
      </c>
      <c r="F235" s="9">
        <f t="shared" si="1"/>
        <v>11266722407</v>
      </c>
      <c r="G235" s="563"/>
    </row>
    <row r="236" spans="1:7">
      <c r="A236" s="7"/>
      <c r="B236" s="7">
        <v>190</v>
      </c>
      <c r="C236" s="70" t="s">
        <v>327</v>
      </c>
      <c r="D236" s="9">
        <v>2942482466</v>
      </c>
      <c r="E236" s="9">
        <v>92376350</v>
      </c>
      <c r="F236" s="9">
        <f t="shared" si="1"/>
        <v>2850106116</v>
      </c>
      <c r="G236" s="563"/>
    </row>
    <row r="237" spans="1:7" ht="15.75">
      <c r="A237" s="29">
        <v>200</v>
      </c>
      <c r="B237" s="7"/>
      <c r="C237" s="172" t="s">
        <v>328</v>
      </c>
      <c r="D237" s="8">
        <f>SUM(D238:D245)</f>
        <v>117489256569</v>
      </c>
      <c r="E237" s="8">
        <v>15118167052</v>
      </c>
      <c r="F237" s="8">
        <f t="shared" si="1"/>
        <v>102371089517</v>
      </c>
      <c r="G237" s="563"/>
    </row>
    <row r="238" spans="1:7">
      <c r="A238" s="7"/>
      <c r="B238" s="7">
        <v>210</v>
      </c>
      <c r="C238" s="70" t="s">
        <v>329</v>
      </c>
      <c r="D238" s="9">
        <v>10078035524</v>
      </c>
      <c r="E238" s="9">
        <v>2703861132</v>
      </c>
      <c r="F238" s="9">
        <f t="shared" si="1"/>
        <v>7374174392</v>
      </c>
      <c r="G238" s="563"/>
    </row>
    <row r="239" spans="1:7">
      <c r="A239" s="7"/>
      <c r="B239" s="7">
        <v>220</v>
      </c>
      <c r="C239" s="70" t="s">
        <v>330</v>
      </c>
      <c r="D239" s="9">
        <v>402000000</v>
      </c>
      <c r="E239" s="9">
        <v>3198639</v>
      </c>
      <c r="F239" s="9">
        <f t="shared" si="1"/>
        <v>398801361</v>
      </c>
      <c r="G239" s="563"/>
    </row>
    <row r="240" spans="1:7">
      <c r="A240" s="7"/>
      <c r="B240" s="7">
        <v>230</v>
      </c>
      <c r="C240" s="70" t="s">
        <v>331</v>
      </c>
      <c r="D240" s="9">
        <v>6154272979</v>
      </c>
      <c r="E240" s="9">
        <v>1444810383</v>
      </c>
      <c r="F240" s="9">
        <f t="shared" si="1"/>
        <v>4709462596</v>
      </c>
      <c r="G240" s="563"/>
    </row>
    <row r="241" spans="1:7" ht="45">
      <c r="A241" s="7"/>
      <c r="B241" s="7">
        <v>240</v>
      </c>
      <c r="C241" s="70" t="s">
        <v>332</v>
      </c>
      <c r="D241" s="9">
        <v>67074307475</v>
      </c>
      <c r="E241" s="9">
        <v>5286714990</v>
      </c>
      <c r="F241" s="9">
        <f t="shared" si="1"/>
        <v>61787592485</v>
      </c>
      <c r="G241" s="563"/>
    </row>
    <row r="242" spans="1:7">
      <c r="A242" s="7"/>
      <c r="B242" s="7">
        <v>250</v>
      </c>
      <c r="C242" s="70" t="s">
        <v>333</v>
      </c>
      <c r="D242" s="9">
        <v>4538400000</v>
      </c>
      <c r="E242" s="9">
        <v>1418500001</v>
      </c>
      <c r="F242" s="9">
        <f t="shared" si="1"/>
        <v>3119899999</v>
      </c>
      <c r="G242" s="563"/>
    </row>
    <row r="243" spans="1:7" ht="30">
      <c r="A243" s="7"/>
      <c r="B243" s="7">
        <v>260</v>
      </c>
      <c r="C243" s="70" t="s">
        <v>334</v>
      </c>
      <c r="D243" s="9">
        <v>25719888769</v>
      </c>
      <c r="E243" s="9">
        <v>3577533466</v>
      </c>
      <c r="F243" s="9">
        <f t="shared" si="1"/>
        <v>22142355303</v>
      </c>
      <c r="G243" s="563"/>
    </row>
    <row r="244" spans="1:7">
      <c r="A244" s="7"/>
      <c r="B244" s="7">
        <v>280</v>
      </c>
      <c r="C244" s="70" t="s">
        <v>335</v>
      </c>
      <c r="D244" s="9">
        <v>1229100000</v>
      </c>
      <c r="E244" s="9">
        <v>333976096</v>
      </c>
      <c r="F244" s="9">
        <f t="shared" si="1"/>
        <v>895123904</v>
      </c>
      <c r="G244" s="563"/>
    </row>
    <row r="245" spans="1:7" ht="30">
      <c r="A245" s="7"/>
      <c r="B245" s="7">
        <v>290</v>
      </c>
      <c r="C245" s="70" t="s">
        <v>336</v>
      </c>
      <c r="D245" s="9">
        <v>2293251822</v>
      </c>
      <c r="E245" s="9">
        <v>349572345</v>
      </c>
      <c r="F245" s="9">
        <f t="shared" si="1"/>
        <v>1943679477</v>
      </c>
      <c r="G245" s="563"/>
    </row>
    <row r="246" spans="1:7" ht="31.5">
      <c r="A246" s="29">
        <v>300</v>
      </c>
      <c r="B246" s="7"/>
      <c r="C246" s="172" t="s">
        <v>337</v>
      </c>
      <c r="D246" s="8">
        <f>SUM(D247:D253)</f>
        <v>20554408936</v>
      </c>
      <c r="E246" s="8">
        <v>2719980265</v>
      </c>
      <c r="F246" s="8">
        <f t="shared" si="1"/>
        <v>17834428671</v>
      </c>
      <c r="G246" s="563"/>
    </row>
    <row r="247" spans="1:7">
      <c r="A247" s="7"/>
      <c r="B247" s="7">
        <v>310</v>
      </c>
      <c r="C247" s="70" t="s">
        <v>338</v>
      </c>
      <c r="D247" s="9">
        <v>248014900</v>
      </c>
      <c r="E247" s="9">
        <v>49395544</v>
      </c>
      <c r="F247" s="9">
        <f t="shared" si="1"/>
        <v>198619356</v>
      </c>
      <c r="G247" s="563"/>
    </row>
    <row r="248" spans="1:7">
      <c r="A248" s="7"/>
      <c r="B248" s="7">
        <v>320</v>
      </c>
      <c r="C248" s="70" t="s">
        <v>339</v>
      </c>
      <c r="D248" s="9">
        <v>1284759853</v>
      </c>
      <c r="E248" s="9">
        <v>250653423</v>
      </c>
      <c r="F248" s="9">
        <f t="shared" si="1"/>
        <v>1034106430</v>
      </c>
      <c r="G248" s="563"/>
    </row>
    <row r="249" spans="1:7" ht="30">
      <c r="A249" s="7"/>
      <c r="B249" s="7">
        <v>330</v>
      </c>
      <c r="C249" s="70" t="s">
        <v>340</v>
      </c>
      <c r="D249" s="9">
        <v>566194729</v>
      </c>
      <c r="E249" s="9">
        <v>56362224</v>
      </c>
      <c r="F249" s="9">
        <f t="shared" si="1"/>
        <v>509832505</v>
      </c>
      <c r="G249" s="563"/>
    </row>
    <row r="250" spans="1:7" ht="30">
      <c r="A250" s="7"/>
      <c r="B250" s="7">
        <v>340</v>
      </c>
      <c r="C250" s="70" t="s">
        <v>373</v>
      </c>
      <c r="D250" s="9">
        <v>9173213969</v>
      </c>
      <c r="E250" s="9">
        <v>877686017</v>
      </c>
      <c r="F250" s="9">
        <f t="shared" si="1"/>
        <v>8295527952</v>
      </c>
      <c r="G250" s="563"/>
    </row>
    <row r="251" spans="1:7" ht="30">
      <c r="A251" s="7"/>
      <c r="B251" s="7">
        <v>350</v>
      </c>
      <c r="C251" s="70" t="s">
        <v>341</v>
      </c>
      <c r="D251" s="9">
        <v>985086225</v>
      </c>
      <c r="E251" s="9">
        <v>61716859</v>
      </c>
      <c r="F251" s="9">
        <f t="shared" si="1"/>
        <v>923369366</v>
      </c>
      <c r="G251" s="563"/>
    </row>
    <row r="252" spans="1:7">
      <c r="A252" s="7"/>
      <c r="B252" s="7">
        <v>360</v>
      </c>
      <c r="C252" s="70" t="s">
        <v>342</v>
      </c>
      <c r="D252" s="9">
        <v>5094093931</v>
      </c>
      <c r="E252" s="9">
        <v>1176013929</v>
      </c>
      <c r="F252" s="9">
        <f t="shared" si="1"/>
        <v>3918080002</v>
      </c>
      <c r="G252" s="563"/>
    </row>
    <row r="253" spans="1:7">
      <c r="A253" s="7"/>
      <c r="B253" s="7">
        <v>390</v>
      </c>
      <c r="C253" s="70" t="s">
        <v>343</v>
      </c>
      <c r="D253" s="9">
        <v>3203045329</v>
      </c>
      <c r="E253" s="9">
        <v>248152269</v>
      </c>
      <c r="F253" s="9">
        <f t="shared" si="1"/>
        <v>2954893060</v>
      </c>
      <c r="G253" s="563"/>
    </row>
    <row r="254" spans="1:7" ht="15.75">
      <c r="A254" s="29">
        <v>500</v>
      </c>
      <c r="B254" s="7"/>
      <c r="C254" s="172" t="s">
        <v>344</v>
      </c>
      <c r="D254" s="8">
        <f t="shared" ref="D254" si="2">SUM(D255:D260)</f>
        <v>284443656463</v>
      </c>
      <c r="E254" s="8">
        <v>32415114960</v>
      </c>
      <c r="F254" s="8">
        <f t="shared" si="1"/>
        <v>252028541503</v>
      </c>
      <c r="G254" s="563"/>
    </row>
    <row r="255" spans="1:7">
      <c r="A255" s="7"/>
      <c r="B255" s="7">
        <v>510</v>
      </c>
      <c r="C255" s="70" t="s">
        <v>345</v>
      </c>
      <c r="D255" s="9">
        <v>340000000</v>
      </c>
      <c r="E255" s="9">
        <v>340000000</v>
      </c>
      <c r="F255" s="9">
        <f t="shared" si="1"/>
        <v>0</v>
      </c>
      <c r="G255" s="563"/>
    </row>
    <row r="256" spans="1:7">
      <c r="A256" s="7"/>
      <c r="B256" s="7">
        <v>520</v>
      </c>
      <c r="C256" s="70" t="s">
        <v>346</v>
      </c>
      <c r="D256" s="9">
        <v>78469535660</v>
      </c>
      <c r="E256" s="9">
        <v>3963508427</v>
      </c>
      <c r="F256" s="9">
        <f t="shared" si="1"/>
        <v>74506027233</v>
      </c>
      <c r="G256" s="563"/>
    </row>
    <row r="257" spans="1:7" ht="45">
      <c r="A257" s="7"/>
      <c r="B257" s="7">
        <v>530</v>
      </c>
      <c r="C257" s="70" t="s">
        <v>347</v>
      </c>
      <c r="D257" s="9">
        <v>172240237557</v>
      </c>
      <c r="E257" s="9">
        <v>27885430383</v>
      </c>
      <c r="F257" s="9">
        <f t="shared" si="1"/>
        <v>144354807174</v>
      </c>
      <c r="G257" s="563"/>
    </row>
    <row r="258" spans="1:7" ht="30">
      <c r="A258" s="7"/>
      <c r="B258" s="7">
        <v>540</v>
      </c>
      <c r="C258" s="70" t="s">
        <v>348</v>
      </c>
      <c r="D258" s="9">
        <v>21148539246</v>
      </c>
      <c r="E258" s="9">
        <v>226176150</v>
      </c>
      <c r="F258" s="9">
        <f t="shared" si="1"/>
        <v>20922363096</v>
      </c>
      <c r="G258" s="563"/>
    </row>
    <row r="259" spans="1:7" ht="30">
      <c r="A259" s="7"/>
      <c r="B259" s="7">
        <v>570</v>
      </c>
      <c r="C259" s="70" t="s">
        <v>349</v>
      </c>
      <c r="D259" s="9">
        <v>10345344000</v>
      </c>
      <c r="E259" s="9">
        <v>0</v>
      </c>
      <c r="F259" s="9">
        <f t="shared" si="1"/>
        <v>10345344000</v>
      </c>
      <c r="G259" s="563"/>
    </row>
    <row r="260" spans="1:7" ht="30">
      <c r="A260" s="7"/>
      <c r="B260" s="7">
        <v>590</v>
      </c>
      <c r="C260" s="70" t="s">
        <v>350</v>
      </c>
      <c r="D260" s="9">
        <v>1900000000</v>
      </c>
      <c r="E260" s="9">
        <v>0</v>
      </c>
      <c r="F260" s="9">
        <f t="shared" si="1"/>
        <v>1900000000</v>
      </c>
      <c r="G260" s="563"/>
    </row>
    <row r="261" spans="1:7" ht="15.75">
      <c r="A261" s="29">
        <v>800</v>
      </c>
      <c r="B261" s="7"/>
      <c r="C261" s="172" t="s">
        <v>351</v>
      </c>
      <c r="D261" s="8">
        <f>SUM(D262:D265)</f>
        <v>39002120740</v>
      </c>
      <c r="E261" s="8">
        <v>17954927698</v>
      </c>
      <c r="F261" s="8">
        <f t="shared" si="1"/>
        <v>21047193042</v>
      </c>
      <c r="G261" s="563"/>
    </row>
    <row r="262" spans="1:7" ht="45">
      <c r="A262" s="7"/>
      <c r="B262" s="7">
        <v>810</v>
      </c>
      <c r="C262" s="70" t="s">
        <v>352</v>
      </c>
      <c r="D262" s="9">
        <v>30000000000</v>
      </c>
      <c r="E262" s="9">
        <v>15000000000</v>
      </c>
      <c r="F262" s="9">
        <f t="shared" si="1"/>
        <v>15000000000</v>
      </c>
      <c r="G262" s="563"/>
    </row>
    <row r="263" spans="1:7" ht="45">
      <c r="A263" s="7"/>
      <c r="B263" s="7">
        <v>830</v>
      </c>
      <c r="C263" s="70" t="s">
        <v>654</v>
      </c>
      <c r="D263" s="9">
        <v>240000000</v>
      </c>
      <c r="E263" s="9">
        <v>0</v>
      </c>
      <c r="F263" s="9">
        <f t="shared" si="1"/>
        <v>240000000</v>
      </c>
      <c r="G263" s="563"/>
    </row>
    <row r="264" spans="1:7" ht="30">
      <c r="A264" s="7"/>
      <c r="B264" s="7">
        <v>840</v>
      </c>
      <c r="C264" s="70" t="s">
        <v>353</v>
      </c>
      <c r="D264" s="9">
        <v>2249219000</v>
      </c>
      <c r="E264" s="9">
        <v>503190000</v>
      </c>
      <c r="F264" s="9">
        <f t="shared" si="1"/>
        <v>1746029000</v>
      </c>
      <c r="G264" s="563"/>
    </row>
    <row r="265" spans="1:7" ht="30">
      <c r="A265" s="7"/>
      <c r="B265" s="7">
        <v>850</v>
      </c>
      <c r="C265" s="70" t="s">
        <v>354</v>
      </c>
      <c r="D265" s="9">
        <v>6512901740</v>
      </c>
      <c r="E265" s="9">
        <v>2451737698</v>
      </c>
      <c r="F265" s="9">
        <f t="shared" si="1"/>
        <v>4061164042</v>
      </c>
      <c r="G265" s="563"/>
    </row>
    <row r="266" spans="1:7" s="21" customFormat="1" ht="15.75">
      <c r="A266" s="29">
        <v>900</v>
      </c>
      <c r="B266" s="7"/>
      <c r="C266" s="172" t="s">
        <v>355</v>
      </c>
      <c r="D266" s="8">
        <f>SUM(D267:D269)</f>
        <v>26108424410</v>
      </c>
      <c r="E266" s="8">
        <v>8662470149</v>
      </c>
      <c r="F266" s="8">
        <f t="shared" si="1"/>
        <v>17445954261</v>
      </c>
      <c r="G266" s="563"/>
    </row>
    <row r="267" spans="1:7" s="21" customFormat="1" ht="39.950000000000003" customHeight="1">
      <c r="A267" s="7"/>
      <c r="B267" s="7">
        <v>910</v>
      </c>
      <c r="C267" s="70" t="s">
        <v>356</v>
      </c>
      <c r="D267" s="9">
        <v>25908424410</v>
      </c>
      <c r="E267" s="9">
        <v>8524113561</v>
      </c>
      <c r="F267" s="9">
        <f t="shared" si="1"/>
        <v>17384310849</v>
      </c>
      <c r="G267" s="563"/>
    </row>
    <row r="268" spans="1:7" s="21" customFormat="1" ht="45">
      <c r="A268" s="7"/>
      <c r="B268" s="7">
        <v>920</v>
      </c>
      <c r="C268" s="70" t="s">
        <v>357</v>
      </c>
      <c r="D268" s="9">
        <v>200000000</v>
      </c>
      <c r="E268" s="9">
        <v>138356588</v>
      </c>
      <c r="F268" s="9">
        <f t="shared" si="1"/>
        <v>61643412</v>
      </c>
      <c r="G268" s="563"/>
    </row>
    <row r="269" spans="1:7" s="21" customFormat="1" ht="45">
      <c r="A269" s="72"/>
      <c r="B269" s="7">
        <v>960</v>
      </c>
      <c r="C269" s="71" t="s">
        <v>358</v>
      </c>
      <c r="D269" s="9">
        <v>0</v>
      </c>
      <c r="E269" s="9">
        <v>0</v>
      </c>
      <c r="F269" s="8">
        <f t="shared" si="1"/>
        <v>0</v>
      </c>
      <c r="G269" s="563"/>
    </row>
    <row r="270" spans="1:7" s="21" customFormat="1">
      <c r="A270" s="559" t="s">
        <v>359</v>
      </c>
      <c r="B270" s="560"/>
      <c r="C270" s="561"/>
      <c r="D270" s="8">
        <f>+D231+D237+D246+D254+D261+D266</f>
        <v>658126690565</v>
      </c>
      <c r="E270" s="8">
        <v>147499677022</v>
      </c>
      <c r="F270" s="8">
        <f t="shared" si="1"/>
        <v>510627013543</v>
      </c>
      <c r="G270" s="564"/>
    </row>
    <row r="271" spans="1:7" ht="330" customHeight="1">
      <c r="A271" s="180"/>
      <c r="B271" s="102"/>
      <c r="C271" s="103"/>
      <c r="D271" s="102"/>
      <c r="E271" s="102"/>
      <c r="F271" s="102"/>
      <c r="G271" s="105"/>
    </row>
    <row r="272" spans="1:7" ht="18.75">
      <c r="A272" s="511" t="s">
        <v>290</v>
      </c>
      <c r="B272" s="512"/>
      <c r="C272" s="512"/>
      <c r="D272" s="512"/>
      <c r="E272" s="512"/>
      <c r="F272" s="512"/>
      <c r="G272" s="513"/>
    </row>
    <row r="273" spans="1:7" ht="16.5">
      <c r="A273" s="290" t="s">
        <v>291</v>
      </c>
      <c r="B273" s="291"/>
      <c r="C273" s="291"/>
      <c r="D273" s="291"/>
      <c r="E273" s="291"/>
      <c r="F273" s="291"/>
      <c r="G273" s="292"/>
    </row>
    <row r="274" spans="1:7" ht="15.75" customHeight="1">
      <c r="A274" s="231" t="s">
        <v>135</v>
      </c>
      <c r="B274" s="267"/>
      <c r="C274" s="267"/>
      <c r="D274" s="267"/>
      <c r="E274" s="267"/>
      <c r="F274" s="267"/>
      <c r="G274" s="232"/>
    </row>
    <row r="275" spans="1:7" ht="31.5" customHeight="1">
      <c r="A275" s="41" t="s">
        <v>15</v>
      </c>
      <c r="B275" s="41" t="s">
        <v>32</v>
      </c>
      <c r="C275" s="231" t="s">
        <v>16</v>
      </c>
      <c r="D275" s="232"/>
      <c r="E275" s="231" t="s">
        <v>33</v>
      </c>
      <c r="F275" s="232"/>
      <c r="G275" s="41" t="s">
        <v>34</v>
      </c>
    </row>
    <row r="276" spans="1:7" ht="30">
      <c r="A276" s="82">
        <v>2</v>
      </c>
      <c r="B276" s="82" t="s">
        <v>105</v>
      </c>
      <c r="C276" s="288" t="s">
        <v>106</v>
      </c>
      <c r="D276" s="289"/>
      <c r="E276" s="473" t="s">
        <v>107</v>
      </c>
      <c r="F276" s="473"/>
      <c r="G276" s="83">
        <v>214381151</v>
      </c>
    </row>
    <row r="277" spans="1:7" ht="45">
      <c r="A277" s="83">
        <v>3</v>
      </c>
      <c r="B277" s="82" t="s">
        <v>108</v>
      </c>
      <c r="C277" s="288" t="s">
        <v>106</v>
      </c>
      <c r="D277" s="289"/>
      <c r="E277" s="473" t="s">
        <v>109</v>
      </c>
      <c r="F277" s="473"/>
      <c r="G277" s="83">
        <v>216882331</v>
      </c>
    </row>
    <row r="278" spans="1:7" s="3" customFormat="1" ht="45">
      <c r="A278" s="83">
        <v>4</v>
      </c>
      <c r="B278" s="82" t="s">
        <v>150</v>
      </c>
      <c r="C278" s="288" t="s">
        <v>106</v>
      </c>
      <c r="D278" s="289"/>
      <c r="E278" s="473" t="s">
        <v>151</v>
      </c>
      <c r="F278" s="473"/>
      <c r="G278" s="83">
        <v>214383302</v>
      </c>
    </row>
    <row r="279" spans="1:7" s="3" customFormat="1" ht="15.75" customHeight="1">
      <c r="A279" s="231" t="s">
        <v>247</v>
      </c>
      <c r="B279" s="267"/>
      <c r="C279" s="267"/>
      <c r="D279" s="267"/>
      <c r="E279" s="267"/>
      <c r="F279" s="267"/>
      <c r="G279" s="232"/>
    </row>
    <row r="280" spans="1:7" s="3" customFormat="1" ht="31.5" customHeight="1">
      <c r="A280" s="41" t="s">
        <v>15</v>
      </c>
      <c r="B280" s="41" t="s">
        <v>32</v>
      </c>
      <c r="C280" s="231" t="s">
        <v>16</v>
      </c>
      <c r="D280" s="232"/>
      <c r="E280" s="231" t="s">
        <v>33</v>
      </c>
      <c r="F280" s="232"/>
      <c r="G280" s="41" t="s">
        <v>34</v>
      </c>
    </row>
    <row r="281" spans="1:7" s="3" customFormat="1" ht="53.25" customHeight="1">
      <c r="A281" s="46">
        <v>1</v>
      </c>
      <c r="B281" s="46" t="s">
        <v>176</v>
      </c>
      <c r="C281" s="227" t="s">
        <v>177</v>
      </c>
      <c r="D281" s="228"/>
      <c r="E281" s="227" t="s">
        <v>178</v>
      </c>
      <c r="F281" s="228"/>
      <c r="G281" s="46" t="s">
        <v>179</v>
      </c>
    </row>
    <row r="282" spans="1:7" s="3" customFormat="1" ht="49.5" customHeight="1">
      <c r="A282" s="32">
        <v>2</v>
      </c>
      <c r="B282" s="46" t="s">
        <v>180</v>
      </c>
      <c r="C282" s="227" t="s">
        <v>181</v>
      </c>
      <c r="D282" s="228"/>
      <c r="E282" s="227" t="s">
        <v>182</v>
      </c>
      <c r="F282" s="228"/>
      <c r="G282" s="46" t="s">
        <v>179</v>
      </c>
    </row>
    <row r="283" spans="1:7" s="3" customFormat="1" ht="64.5" customHeight="1">
      <c r="A283" s="32">
        <v>3</v>
      </c>
      <c r="B283" s="46" t="s">
        <v>183</v>
      </c>
      <c r="C283" s="227" t="s">
        <v>184</v>
      </c>
      <c r="D283" s="228"/>
      <c r="E283" s="227" t="s">
        <v>185</v>
      </c>
      <c r="F283" s="228"/>
      <c r="G283" s="46" t="s">
        <v>186</v>
      </c>
    </row>
    <row r="284" spans="1:7" s="3" customFormat="1" ht="63" customHeight="1">
      <c r="A284" s="32">
        <v>4</v>
      </c>
      <c r="B284" s="46" t="s">
        <v>187</v>
      </c>
      <c r="C284" s="227" t="s">
        <v>184</v>
      </c>
      <c r="D284" s="228"/>
      <c r="E284" s="227" t="s">
        <v>185</v>
      </c>
      <c r="F284" s="228"/>
      <c r="G284" s="46" t="s">
        <v>188</v>
      </c>
    </row>
    <row r="285" spans="1:7" s="3" customFormat="1" ht="45.75" customHeight="1">
      <c r="A285" s="32">
        <v>5</v>
      </c>
      <c r="B285" s="46" t="s">
        <v>189</v>
      </c>
      <c r="C285" s="227" t="s">
        <v>190</v>
      </c>
      <c r="D285" s="228"/>
      <c r="E285" s="227" t="s">
        <v>191</v>
      </c>
      <c r="F285" s="228"/>
      <c r="G285" s="159" t="s">
        <v>581</v>
      </c>
    </row>
    <row r="286" spans="1:7" s="3" customFormat="1" ht="45.75" customHeight="1">
      <c r="A286" s="32">
        <v>6</v>
      </c>
      <c r="B286" s="46" t="s">
        <v>192</v>
      </c>
      <c r="C286" s="227" t="s">
        <v>190</v>
      </c>
      <c r="D286" s="228"/>
      <c r="E286" s="227" t="s">
        <v>193</v>
      </c>
      <c r="F286" s="228"/>
      <c r="G286" s="159" t="s">
        <v>582</v>
      </c>
    </row>
    <row r="287" spans="1:7" s="3" customFormat="1" ht="15.75" customHeight="1">
      <c r="A287" s="231" t="s">
        <v>235</v>
      </c>
      <c r="B287" s="267"/>
      <c r="C287" s="267"/>
      <c r="D287" s="267"/>
      <c r="E287" s="267"/>
      <c r="F287" s="267"/>
      <c r="G287" s="232"/>
    </row>
    <row r="288" spans="1:7" s="3" customFormat="1" ht="31.5" customHeight="1">
      <c r="A288" s="41" t="s">
        <v>15</v>
      </c>
      <c r="B288" s="41" t="s">
        <v>32</v>
      </c>
      <c r="C288" s="231" t="s">
        <v>16</v>
      </c>
      <c r="D288" s="232"/>
      <c r="E288" s="231" t="s">
        <v>33</v>
      </c>
      <c r="F288" s="232"/>
      <c r="G288" s="41" t="s">
        <v>34</v>
      </c>
    </row>
    <row r="289" spans="1:7" s="3" customFormat="1" ht="122.25" customHeight="1">
      <c r="A289" s="117">
        <v>1</v>
      </c>
      <c r="B289" s="117" t="s">
        <v>321</v>
      </c>
      <c r="C289" s="229" t="str">
        <f>UPPER("Encuesta de satisfación al Cliente - SDNA")</f>
        <v>ENCUESTA DE SATISFACIÓN AL CLIENTE - SDNA</v>
      </c>
      <c r="D289" s="230"/>
      <c r="E289" s="229" t="s">
        <v>220</v>
      </c>
      <c r="F289" s="230"/>
      <c r="G289" s="119" t="s">
        <v>221</v>
      </c>
    </row>
    <row r="290" spans="1:7" s="3" customFormat="1" ht="123.75" customHeight="1">
      <c r="A290" s="117">
        <v>2</v>
      </c>
      <c r="B290" s="117" t="s">
        <v>321</v>
      </c>
      <c r="C290" s="229" t="str">
        <f>UPPER("Registro de Reclamo -SDNA")</f>
        <v>REGISTRO DE RECLAMO -SDNA</v>
      </c>
      <c r="D290" s="230"/>
      <c r="E290" s="229" t="s">
        <v>220</v>
      </c>
      <c r="F290" s="230"/>
      <c r="G290" s="119" t="s">
        <v>222</v>
      </c>
    </row>
    <row r="291" spans="1:7" s="3" customFormat="1" ht="142.5" customHeight="1">
      <c r="A291" s="117">
        <v>3</v>
      </c>
      <c r="B291" s="117" t="s">
        <v>321</v>
      </c>
      <c r="C291" s="229" t="str">
        <f>UPPER("Encuesta de satisfación al Cliente - SAVEC")</f>
        <v>ENCUESTA DE SATISFACIÓN AL CLIENTE - SAVEC</v>
      </c>
      <c r="D291" s="230"/>
      <c r="E291" s="226" t="s">
        <v>162</v>
      </c>
      <c r="F291" s="226"/>
      <c r="G291" s="119" t="s">
        <v>223</v>
      </c>
    </row>
    <row r="292" spans="1:7" s="3" customFormat="1" ht="127.5" customHeight="1">
      <c r="A292" s="117">
        <v>4</v>
      </c>
      <c r="B292" s="117" t="s">
        <v>321</v>
      </c>
      <c r="C292" s="229" t="str">
        <f>UPPER("Registro de Reclamo -SAVEC")</f>
        <v>REGISTRO DE RECLAMO -SAVEC</v>
      </c>
      <c r="D292" s="230"/>
      <c r="E292" s="226" t="s">
        <v>162</v>
      </c>
      <c r="F292" s="226"/>
      <c r="G292" s="119" t="s">
        <v>224</v>
      </c>
    </row>
    <row r="293" spans="1:7" s="3" customFormat="1" ht="90.75" customHeight="1">
      <c r="A293" s="117">
        <v>5</v>
      </c>
      <c r="B293" s="117" t="s">
        <v>321</v>
      </c>
      <c r="C293" s="229" t="s">
        <v>225</v>
      </c>
      <c r="D293" s="230"/>
      <c r="E293" s="226" t="s">
        <v>226</v>
      </c>
      <c r="F293" s="226"/>
      <c r="G293" s="119" t="s">
        <v>227</v>
      </c>
    </row>
    <row r="294" spans="1:7" s="3" customFormat="1" ht="95.25" customHeight="1">
      <c r="A294" s="117">
        <v>6</v>
      </c>
      <c r="B294" s="117" t="s">
        <v>321</v>
      </c>
      <c r="C294" s="229" t="s">
        <v>228</v>
      </c>
      <c r="D294" s="230"/>
      <c r="E294" s="226" t="s">
        <v>229</v>
      </c>
      <c r="F294" s="226"/>
      <c r="G294" s="119" t="s">
        <v>230</v>
      </c>
    </row>
    <row r="295" spans="1:7" s="3" customFormat="1" ht="98.25" customHeight="1">
      <c r="A295" s="117">
        <v>7</v>
      </c>
      <c r="B295" s="117" t="s">
        <v>321</v>
      </c>
      <c r="C295" s="229" t="s">
        <v>231</v>
      </c>
      <c r="D295" s="230"/>
      <c r="E295" s="226" t="s">
        <v>229</v>
      </c>
      <c r="F295" s="226"/>
      <c r="G295" s="119" t="s">
        <v>232</v>
      </c>
    </row>
    <row r="296" spans="1:7" s="3" customFormat="1" ht="113.25" customHeight="1">
      <c r="A296" s="117">
        <v>8</v>
      </c>
      <c r="B296" s="117" t="s">
        <v>321</v>
      </c>
      <c r="C296" s="229" t="s">
        <v>233</v>
      </c>
      <c r="D296" s="230"/>
      <c r="E296" s="226" t="s">
        <v>229</v>
      </c>
      <c r="F296" s="226"/>
      <c r="G296" s="119" t="s">
        <v>234</v>
      </c>
    </row>
    <row r="297" spans="1:7" s="3" customFormat="1" ht="15.75">
      <c r="A297" s="231" t="s">
        <v>135</v>
      </c>
      <c r="B297" s="267"/>
      <c r="C297" s="267"/>
      <c r="D297" s="267"/>
      <c r="E297" s="267"/>
      <c r="F297" s="267"/>
      <c r="G297" s="232"/>
    </row>
    <row r="298" spans="1:7" s="3" customFormat="1" ht="31.5">
      <c r="A298" s="116" t="s">
        <v>15</v>
      </c>
      <c r="B298" s="116" t="s">
        <v>32</v>
      </c>
      <c r="C298" s="231" t="s">
        <v>16</v>
      </c>
      <c r="D298" s="232"/>
      <c r="E298" s="231" t="s">
        <v>33</v>
      </c>
      <c r="F298" s="232"/>
      <c r="G298" s="116" t="s">
        <v>34</v>
      </c>
    </row>
    <row r="299" spans="1:7" s="3" customFormat="1" ht="30">
      <c r="A299" s="125">
        <v>2</v>
      </c>
      <c r="B299" s="125" t="s">
        <v>105</v>
      </c>
      <c r="C299" s="300" t="s">
        <v>106</v>
      </c>
      <c r="D299" s="301"/>
      <c r="E299" s="299" t="s">
        <v>107</v>
      </c>
      <c r="F299" s="299"/>
      <c r="G299" s="141">
        <v>214381151</v>
      </c>
    </row>
    <row r="300" spans="1:7" s="3" customFormat="1" ht="45">
      <c r="A300" s="141">
        <v>3</v>
      </c>
      <c r="B300" s="125" t="s">
        <v>108</v>
      </c>
      <c r="C300" s="300" t="s">
        <v>106</v>
      </c>
      <c r="D300" s="301"/>
      <c r="E300" s="299" t="s">
        <v>109</v>
      </c>
      <c r="F300" s="299"/>
      <c r="G300" s="141">
        <v>216882331</v>
      </c>
    </row>
    <row r="301" spans="1:7" s="3" customFormat="1" ht="45">
      <c r="A301" s="141">
        <v>4</v>
      </c>
      <c r="B301" s="125" t="s">
        <v>150</v>
      </c>
      <c r="C301" s="300" t="s">
        <v>106</v>
      </c>
      <c r="D301" s="301"/>
      <c r="E301" s="299" t="s">
        <v>151</v>
      </c>
      <c r="F301" s="299"/>
      <c r="G301" s="141">
        <v>214383302</v>
      </c>
    </row>
    <row r="302" spans="1:7" ht="15.75" customHeight="1">
      <c r="A302" s="231" t="s">
        <v>247</v>
      </c>
      <c r="B302" s="267"/>
      <c r="C302" s="267"/>
      <c r="D302" s="267"/>
      <c r="E302" s="267"/>
      <c r="F302" s="267"/>
      <c r="G302" s="232"/>
    </row>
    <row r="303" spans="1:7" ht="15" customHeight="1">
      <c r="A303" s="231" t="s">
        <v>211</v>
      </c>
      <c r="B303" s="267"/>
      <c r="C303" s="267"/>
      <c r="D303" s="267"/>
      <c r="E303" s="267"/>
      <c r="F303" s="267"/>
      <c r="G303" s="232"/>
    </row>
    <row r="304" spans="1:7" s="21" customFormat="1" ht="31.5">
      <c r="A304" s="41" t="s">
        <v>15</v>
      </c>
      <c r="B304" s="41" t="s">
        <v>32</v>
      </c>
      <c r="C304" s="231" t="s">
        <v>16</v>
      </c>
      <c r="D304" s="232"/>
      <c r="E304" s="231" t="s">
        <v>33</v>
      </c>
      <c r="F304" s="232"/>
      <c r="G304" s="41" t="s">
        <v>34</v>
      </c>
    </row>
    <row r="305" spans="1:7" s="21" customFormat="1" ht="72" customHeight="1">
      <c r="A305" s="42">
        <v>1</v>
      </c>
      <c r="B305" s="47" t="s">
        <v>213</v>
      </c>
      <c r="C305" s="262" t="s">
        <v>214</v>
      </c>
      <c r="D305" s="263"/>
      <c r="E305" s="262" t="s">
        <v>212</v>
      </c>
      <c r="F305" s="263"/>
      <c r="G305" s="47" t="s">
        <v>215</v>
      </c>
    </row>
    <row r="306" spans="1:7" s="21" customFormat="1" ht="147" customHeight="1">
      <c r="A306" s="43"/>
      <c r="B306" s="33"/>
      <c r="C306" s="33"/>
      <c r="D306" s="34"/>
      <c r="E306" s="33"/>
      <c r="F306" s="34"/>
      <c r="G306" s="79"/>
    </row>
    <row r="307" spans="1:7" s="21" customFormat="1" ht="15.75" customHeight="1">
      <c r="A307" s="231" t="s">
        <v>236</v>
      </c>
      <c r="B307" s="267"/>
      <c r="C307" s="267"/>
      <c r="D307" s="267"/>
      <c r="E307" s="267"/>
      <c r="F307" s="267"/>
      <c r="G307" s="232"/>
    </row>
    <row r="308" spans="1:7" s="21" customFormat="1" ht="15.75">
      <c r="A308" s="177" t="s">
        <v>15</v>
      </c>
      <c r="B308" s="177" t="s">
        <v>32</v>
      </c>
      <c r="C308" s="260" t="s">
        <v>16</v>
      </c>
      <c r="D308" s="261"/>
      <c r="E308" s="4" t="s">
        <v>4</v>
      </c>
      <c r="F308" s="260" t="s">
        <v>61</v>
      </c>
      <c r="G308" s="261"/>
    </row>
    <row r="309" spans="1:7" s="21" customFormat="1" ht="57.75" customHeight="1">
      <c r="A309" s="183">
        <v>1</v>
      </c>
      <c r="B309" s="198" t="s">
        <v>648</v>
      </c>
      <c r="C309" s="506" t="s">
        <v>649</v>
      </c>
      <c r="D309" s="507"/>
      <c r="E309" s="198" t="s">
        <v>92</v>
      </c>
      <c r="F309" s="466" t="s">
        <v>237</v>
      </c>
      <c r="G309" s="468"/>
    </row>
    <row r="310" spans="1:7" s="21" customFormat="1" ht="81.75" customHeight="1">
      <c r="A310" s="178"/>
      <c r="B310" s="195"/>
      <c r="C310" s="195"/>
      <c r="D310" s="195"/>
      <c r="E310" s="195"/>
      <c r="F310" s="195"/>
      <c r="G310" s="179"/>
    </row>
    <row r="311" spans="1:7" ht="16.5">
      <c r="A311" s="357" t="s">
        <v>292</v>
      </c>
      <c r="B311" s="358"/>
      <c r="C311" s="358"/>
      <c r="D311" s="358"/>
      <c r="E311" s="358"/>
      <c r="F311" s="358"/>
      <c r="G311" s="359"/>
    </row>
    <row r="312" spans="1:7" s="21" customFormat="1" ht="15.75" customHeight="1">
      <c r="A312" s="231" t="s">
        <v>135</v>
      </c>
      <c r="B312" s="267"/>
      <c r="C312" s="267"/>
      <c r="D312" s="267"/>
      <c r="E312" s="267"/>
      <c r="F312" s="267"/>
      <c r="G312" s="232"/>
    </row>
    <row r="313" spans="1:7" ht="15.75">
      <c r="A313" s="260" t="s">
        <v>60</v>
      </c>
      <c r="B313" s="261"/>
      <c r="C313" s="260" t="s">
        <v>16</v>
      </c>
      <c r="D313" s="261"/>
      <c r="E313" s="4" t="s">
        <v>55</v>
      </c>
      <c r="F313" s="260" t="s">
        <v>61</v>
      </c>
      <c r="G313" s="261"/>
    </row>
    <row r="314" spans="1:7" s="21" customFormat="1" ht="29.25" customHeight="1">
      <c r="A314" s="277" t="s">
        <v>110</v>
      </c>
      <c r="B314" s="278"/>
      <c r="C314" s="279" t="s">
        <v>111</v>
      </c>
      <c r="D314" s="280"/>
      <c r="E314" s="53" t="s">
        <v>319</v>
      </c>
      <c r="F314" s="233" t="s">
        <v>112</v>
      </c>
      <c r="G314" s="234"/>
    </row>
    <row r="315" spans="1:7" s="21" customFormat="1" ht="81.75" customHeight="1">
      <c r="A315" s="26"/>
      <c r="B315" s="27"/>
      <c r="C315" s="26"/>
      <c r="D315" s="27"/>
      <c r="E315" s="28"/>
      <c r="F315" s="26"/>
      <c r="G315" s="27"/>
    </row>
    <row r="316" spans="1:7" s="21" customFormat="1" ht="15.75" customHeight="1">
      <c r="A316" s="231" t="s">
        <v>274</v>
      </c>
      <c r="B316" s="267"/>
      <c r="C316" s="267"/>
      <c r="D316" s="267"/>
      <c r="E316" s="267"/>
      <c r="F316" s="267"/>
      <c r="G316" s="232"/>
    </row>
    <row r="317" spans="1:7" s="21" customFormat="1" ht="15.75" customHeight="1">
      <c r="A317" s="260" t="s">
        <v>60</v>
      </c>
      <c r="B317" s="261"/>
      <c r="C317" s="260" t="s">
        <v>16</v>
      </c>
      <c r="D317" s="261"/>
      <c r="E317" s="4" t="s">
        <v>55</v>
      </c>
      <c r="F317" s="260" t="s">
        <v>61</v>
      </c>
      <c r="G317" s="261"/>
    </row>
    <row r="318" spans="1:7" ht="49.5" customHeight="1">
      <c r="A318" s="310" t="s">
        <v>110</v>
      </c>
      <c r="B318" s="311"/>
      <c r="C318" s="520" t="s">
        <v>275</v>
      </c>
      <c r="D318" s="521"/>
      <c r="E318" s="38" t="s">
        <v>104</v>
      </c>
      <c r="F318" s="303" t="s">
        <v>104</v>
      </c>
      <c r="G318" s="304"/>
    </row>
    <row r="319" spans="1:7" s="21" customFormat="1" ht="15.75" customHeight="1">
      <c r="A319" s="231" t="s">
        <v>235</v>
      </c>
      <c r="B319" s="267"/>
      <c r="C319" s="267"/>
      <c r="D319" s="267"/>
      <c r="E319" s="267"/>
      <c r="F319" s="267"/>
      <c r="G319" s="232"/>
    </row>
    <row r="320" spans="1:7" s="21" customFormat="1" ht="15.75">
      <c r="A320" s="260" t="s">
        <v>60</v>
      </c>
      <c r="B320" s="261"/>
      <c r="C320" s="260" t="s">
        <v>16</v>
      </c>
      <c r="D320" s="261"/>
      <c r="E320" s="4" t="s">
        <v>55</v>
      </c>
      <c r="F320" s="260" t="s">
        <v>61</v>
      </c>
      <c r="G320" s="261"/>
    </row>
    <row r="321" spans="1:7" s="21" customFormat="1">
      <c r="A321" s="314" t="s">
        <v>277</v>
      </c>
      <c r="B321" s="315"/>
      <c r="C321" s="314" t="s">
        <v>278</v>
      </c>
      <c r="D321" s="315"/>
      <c r="E321" s="40">
        <v>45028</v>
      </c>
      <c r="F321" s="314" t="s">
        <v>133</v>
      </c>
      <c r="G321" s="315"/>
    </row>
    <row r="322" spans="1:7" ht="307.5" customHeight="1">
      <c r="A322" s="319"/>
      <c r="B322" s="320"/>
      <c r="C322" s="320"/>
      <c r="D322" s="320"/>
      <c r="E322" s="320"/>
      <c r="F322" s="320"/>
      <c r="G322" s="321"/>
    </row>
    <row r="323" spans="1:7" s="21" customFormat="1" ht="15.75" customHeight="1">
      <c r="A323" s="231" t="s">
        <v>236</v>
      </c>
      <c r="B323" s="267"/>
      <c r="C323" s="267"/>
      <c r="D323" s="267"/>
      <c r="E323" s="267"/>
      <c r="F323" s="267"/>
      <c r="G323" s="232"/>
    </row>
    <row r="324" spans="1:7" s="21" customFormat="1" ht="15.75">
      <c r="A324" s="196" t="s">
        <v>60</v>
      </c>
      <c r="B324" s="197"/>
      <c r="C324" s="260" t="s">
        <v>16</v>
      </c>
      <c r="D324" s="261"/>
      <c r="E324" s="260" t="s">
        <v>61</v>
      </c>
      <c r="F324" s="557"/>
      <c r="G324" s="261"/>
    </row>
    <row r="325" spans="1:7" s="21" customFormat="1" ht="68.25" customHeight="1">
      <c r="A325" s="312" t="s">
        <v>650</v>
      </c>
      <c r="B325" s="313"/>
      <c r="C325" s="312" t="s">
        <v>651</v>
      </c>
      <c r="D325" s="313"/>
      <c r="E325" s="312" t="s">
        <v>652</v>
      </c>
      <c r="F325" s="558"/>
      <c r="G325" s="313"/>
    </row>
    <row r="326" spans="1:7" ht="16.5">
      <c r="A326" s="290" t="s">
        <v>293</v>
      </c>
      <c r="B326" s="291"/>
      <c r="C326" s="291"/>
      <c r="D326" s="291"/>
      <c r="E326" s="291"/>
      <c r="F326" s="291"/>
      <c r="G326" s="292"/>
    </row>
    <row r="327" spans="1:7" ht="63" customHeight="1">
      <c r="A327" s="41" t="s">
        <v>68</v>
      </c>
      <c r="B327" s="41" t="s">
        <v>81</v>
      </c>
      <c r="C327" s="18" t="s">
        <v>80</v>
      </c>
      <c r="D327" s="231" t="s">
        <v>67</v>
      </c>
      <c r="E327" s="267"/>
      <c r="F327" s="232"/>
      <c r="G327" s="44" t="s">
        <v>31</v>
      </c>
    </row>
    <row r="328" spans="1:7" s="5" customFormat="1" ht="15.75" customHeight="1">
      <c r="A328" s="264" t="s">
        <v>401</v>
      </c>
      <c r="B328" s="265"/>
      <c r="C328" s="265"/>
      <c r="D328" s="265"/>
      <c r="E328" s="265"/>
      <c r="F328" s="265"/>
      <c r="G328" s="266"/>
    </row>
    <row r="329" spans="1:7" s="5" customFormat="1" ht="15.75" customHeight="1">
      <c r="A329" s="307" t="s">
        <v>294</v>
      </c>
      <c r="B329" s="308"/>
      <c r="C329" s="308"/>
      <c r="D329" s="308"/>
      <c r="E329" s="308"/>
      <c r="F329" s="308"/>
      <c r="G329" s="309"/>
    </row>
    <row r="330" spans="1:7" s="5" customFormat="1" ht="16.5">
      <c r="A330" s="316" t="s">
        <v>295</v>
      </c>
      <c r="B330" s="317"/>
      <c r="C330" s="317"/>
      <c r="D330" s="317"/>
      <c r="E330" s="317"/>
      <c r="F330" s="317"/>
      <c r="G330" s="318"/>
    </row>
    <row r="331" spans="1:7" s="22" customFormat="1">
      <c r="A331" s="503" t="s">
        <v>69</v>
      </c>
      <c r="B331" s="504"/>
      <c r="C331" s="257" t="s">
        <v>70</v>
      </c>
      <c r="D331" s="505"/>
      <c r="E331" s="257" t="s">
        <v>61</v>
      </c>
      <c r="F331" s="258"/>
      <c r="G331" s="259"/>
    </row>
    <row r="332" spans="1:7" s="22" customFormat="1" ht="15.75">
      <c r="A332" s="283" t="s">
        <v>240</v>
      </c>
      <c r="B332" s="284"/>
      <c r="C332" s="284"/>
      <c r="D332" s="284"/>
      <c r="E332" s="284"/>
      <c r="F332" s="284"/>
      <c r="G332" s="285"/>
    </row>
    <row r="333" spans="1:7" s="22" customFormat="1" ht="33" customHeight="1">
      <c r="A333" s="490">
        <v>1</v>
      </c>
      <c r="B333" s="490"/>
      <c r="C333" s="302" t="s">
        <v>207</v>
      </c>
      <c r="D333" s="302"/>
      <c r="E333" s="302" t="s">
        <v>208</v>
      </c>
      <c r="F333" s="302"/>
      <c r="G333" s="302"/>
    </row>
    <row r="334" spans="1:7" s="22" customFormat="1" ht="39.75" customHeight="1">
      <c r="A334" s="490">
        <v>1</v>
      </c>
      <c r="B334" s="490"/>
      <c r="C334" s="302" t="s">
        <v>209</v>
      </c>
      <c r="D334" s="302"/>
      <c r="E334" s="302" t="s">
        <v>210</v>
      </c>
      <c r="F334" s="302"/>
      <c r="G334" s="302"/>
    </row>
    <row r="335" spans="1:7" s="5" customFormat="1" ht="15.75">
      <c r="A335" s="283" t="s">
        <v>238</v>
      </c>
      <c r="B335" s="284"/>
      <c r="C335" s="284"/>
      <c r="D335" s="284"/>
      <c r="E335" s="284"/>
      <c r="F335" s="284"/>
      <c r="G335" s="285"/>
    </row>
    <row r="336" spans="1:7" s="5" customFormat="1" ht="88.5" customHeight="1">
      <c r="A336" s="30">
        <v>1</v>
      </c>
      <c r="B336" s="75" t="s">
        <v>129</v>
      </c>
      <c r="C336" s="281" t="s">
        <v>239</v>
      </c>
      <c r="D336" s="282"/>
      <c r="E336" s="254" t="s">
        <v>152</v>
      </c>
      <c r="F336" s="255"/>
      <c r="G336" s="256"/>
    </row>
    <row r="337" spans="1:7" s="22" customFormat="1" ht="67.5" customHeight="1">
      <c r="A337" s="30">
        <f>A336+1</f>
        <v>2</v>
      </c>
      <c r="B337" s="75" t="s">
        <v>153</v>
      </c>
      <c r="C337" s="281" t="s">
        <v>154</v>
      </c>
      <c r="D337" s="282"/>
      <c r="E337" s="254" t="s">
        <v>155</v>
      </c>
      <c r="F337" s="255"/>
      <c r="G337" s="256"/>
    </row>
    <row r="338" spans="1:7" s="22" customFormat="1" ht="135" customHeight="1">
      <c r="A338" s="30">
        <f>A337+1</f>
        <v>3</v>
      </c>
      <c r="B338" s="75" t="s">
        <v>156</v>
      </c>
      <c r="C338" s="281" t="s">
        <v>157</v>
      </c>
      <c r="D338" s="282"/>
      <c r="E338" s="254" t="s">
        <v>158</v>
      </c>
      <c r="F338" s="255"/>
      <c r="G338" s="256"/>
    </row>
    <row r="339" spans="1:7" s="22" customFormat="1" ht="98.25" customHeight="1">
      <c r="A339" s="30">
        <f>A338+1</f>
        <v>4</v>
      </c>
      <c r="B339" s="75" t="s">
        <v>159</v>
      </c>
      <c r="C339" s="281" t="s">
        <v>160</v>
      </c>
      <c r="D339" s="282"/>
      <c r="E339" s="254" t="s">
        <v>161</v>
      </c>
      <c r="F339" s="255"/>
      <c r="G339" s="256"/>
    </row>
    <row r="340" spans="1:7" s="5" customFormat="1" ht="15.75">
      <c r="A340" s="283" t="s">
        <v>288</v>
      </c>
      <c r="B340" s="284"/>
      <c r="C340" s="284"/>
      <c r="D340" s="284"/>
      <c r="E340" s="284"/>
      <c r="F340" s="284"/>
      <c r="G340" s="285"/>
    </row>
    <row r="341" spans="1:7" s="5" customFormat="1" ht="46.5" customHeight="1">
      <c r="A341" s="30">
        <v>1</v>
      </c>
      <c r="B341" s="75" t="s">
        <v>317</v>
      </c>
      <c r="C341" s="281" t="s">
        <v>194</v>
      </c>
      <c r="D341" s="282"/>
      <c r="E341" s="251" t="s">
        <v>289</v>
      </c>
      <c r="F341" s="252"/>
      <c r="G341" s="253"/>
    </row>
    <row r="342" spans="1:7" ht="15.75">
      <c r="A342" s="283" t="s">
        <v>240</v>
      </c>
      <c r="B342" s="284"/>
      <c r="C342" s="284"/>
      <c r="D342" s="284"/>
      <c r="E342" s="284"/>
      <c r="F342" s="284"/>
      <c r="G342" s="285"/>
    </row>
    <row r="343" spans="1:7" ht="54" customHeight="1">
      <c r="A343" s="50">
        <v>5</v>
      </c>
      <c r="B343" s="76"/>
      <c r="C343" s="286" t="s">
        <v>391</v>
      </c>
      <c r="D343" s="287"/>
      <c r="E343" s="296" t="s">
        <v>147</v>
      </c>
      <c r="F343" s="297"/>
      <c r="G343" s="298"/>
    </row>
    <row r="344" spans="1:7" ht="55.5" customHeight="1">
      <c r="A344" s="50">
        <v>1</v>
      </c>
      <c r="B344" s="76"/>
      <c r="C344" s="286" t="s">
        <v>390</v>
      </c>
      <c r="D344" s="287"/>
      <c r="E344" s="296" t="s">
        <v>147</v>
      </c>
      <c r="F344" s="297"/>
      <c r="G344" s="298"/>
    </row>
    <row r="345" spans="1:7" ht="45" customHeight="1">
      <c r="A345" s="50">
        <v>1</v>
      </c>
      <c r="B345" s="76"/>
      <c r="C345" s="286" t="s">
        <v>148</v>
      </c>
      <c r="D345" s="287"/>
      <c r="E345" s="296" t="s">
        <v>149</v>
      </c>
      <c r="F345" s="297"/>
      <c r="G345" s="298"/>
    </row>
    <row r="346" spans="1:7" ht="16.5">
      <c r="A346" s="305" t="s">
        <v>300</v>
      </c>
      <c r="B346" s="291"/>
      <c r="C346" s="291"/>
      <c r="D346" s="291"/>
      <c r="E346" s="291"/>
      <c r="F346" s="291"/>
      <c r="G346" s="306"/>
    </row>
    <row r="347" spans="1:7" s="21" customFormat="1" ht="15.75">
      <c r="A347" s="235" t="s">
        <v>567</v>
      </c>
      <c r="B347" s="236"/>
      <c r="C347" s="236"/>
      <c r="D347" s="236"/>
      <c r="E347" s="236"/>
      <c r="F347" s="236"/>
      <c r="G347" s="237"/>
    </row>
    <row r="348" spans="1:7" ht="31.5">
      <c r="A348" s="41" t="s">
        <v>62</v>
      </c>
      <c r="B348" s="41" t="s">
        <v>63</v>
      </c>
      <c r="C348" s="231" t="s">
        <v>66</v>
      </c>
      <c r="D348" s="232"/>
      <c r="E348" s="41" t="s">
        <v>64</v>
      </c>
      <c r="F348" s="231" t="s">
        <v>65</v>
      </c>
      <c r="G348" s="232"/>
    </row>
    <row r="349" spans="1:7" s="21" customFormat="1" ht="43.5" customHeight="1">
      <c r="A349" s="238" t="s">
        <v>568</v>
      </c>
      <c r="B349" s="122" t="s">
        <v>569</v>
      </c>
      <c r="C349" s="241" t="s">
        <v>570</v>
      </c>
      <c r="D349" s="242"/>
      <c r="E349" s="243" t="s">
        <v>571</v>
      </c>
      <c r="F349" s="245" t="s">
        <v>572</v>
      </c>
      <c r="G349" s="246"/>
    </row>
    <row r="350" spans="1:7" s="21" customFormat="1" ht="90.75" customHeight="1">
      <c r="A350" s="239"/>
      <c r="B350" s="123" t="s">
        <v>573</v>
      </c>
      <c r="C350" s="249" t="s">
        <v>574</v>
      </c>
      <c r="D350" s="249"/>
      <c r="E350" s="244"/>
      <c r="F350" s="247"/>
      <c r="G350" s="248"/>
    </row>
    <row r="351" spans="1:7" ht="111" customHeight="1">
      <c r="A351" s="240"/>
      <c r="B351" s="124"/>
      <c r="C351" s="250"/>
      <c r="D351" s="250"/>
      <c r="E351" s="158" t="s">
        <v>575</v>
      </c>
      <c r="F351" s="249" t="s">
        <v>576</v>
      </c>
      <c r="G351" s="249"/>
    </row>
    <row r="352" spans="1:7" ht="15.75" customHeight="1">
      <c r="A352" s="290" t="s">
        <v>296</v>
      </c>
      <c r="B352" s="291"/>
      <c r="C352" s="291"/>
      <c r="D352" s="291"/>
      <c r="E352" s="291"/>
      <c r="F352" s="291"/>
      <c r="G352" s="292"/>
    </row>
    <row r="353" spans="1:7" ht="32.25" customHeight="1">
      <c r="A353" s="41" t="s">
        <v>35</v>
      </c>
      <c r="B353" s="41" t="s">
        <v>36</v>
      </c>
      <c r="C353" s="231" t="s">
        <v>16</v>
      </c>
      <c r="D353" s="232"/>
      <c r="E353" s="41" t="s">
        <v>37</v>
      </c>
      <c r="F353" s="231" t="s">
        <v>57</v>
      </c>
      <c r="G353" s="232"/>
    </row>
    <row r="354" spans="1:7" s="21" customFormat="1" ht="15" customHeight="1">
      <c r="A354" s="331" t="s">
        <v>362</v>
      </c>
      <c r="B354" s="332"/>
      <c r="C354" s="332"/>
      <c r="D354" s="332"/>
      <c r="E354" s="332"/>
      <c r="F354" s="332"/>
      <c r="G354" s="333"/>
    </row>
    <row r="355" spans="1:7" s="21" customFormat="1" ht="41.25" customHeight="1">
      <c r="A355" s="268" t="s">
        <v>389</v>
      </c>
      <c r="B355" s="269"/>
      <c r="C355" s="269"/>
      <c r="D355" s="269"/>
      <c r="E355" s="269"/>
      <c r="F355" s="269"/>
      <c r="G355" s="270"/>
    </row>
    <row r="356" spans="1:7" s="21" customFormat="1" ht="45" customHeight="1">
      <c r="A356" s="106"/>
      <c r="B356" s="24"/>
      <c r="C356" s="23"/>
      <c r="D356" s="23"/>
      <c r="E356" s="23"/>
      <c r="F356" s="25"/>
      <c r="G356" s="107"/>
    </row>
    <row r="357" spans="1:7" s="21" customFormat="1" ht="45" customHeight="1">
      <c r="A357" s="106"/>
      <c r="B357" s="24"/>
      <c r="C357" s="23"/>
      <c r="D357" s="23"/>
      <c r="E357" s="23"/>
      <c r="F357" s="25"/>
      <c r="G357" s="107"/>
    </row>
    <row r="358" spans="1:7" s="21" customFormat="1" ht="45" customHeight="1">
      <c r="A358" s="106"/>
      <c r="B358" s="24"/>
      <c r="C358" s="23"/>
      <c r="D358" s="23"/>
      <c r="E358" s="23"/>
      <c r="F358" s="25"/>
      <c r="G358" s="107"/>
    </row>
    <row r="359" spans="1:7" s="21" customFormat="1" ht="45" customHeight="1">
      <c r="A359" s="106"/>
      <c r="B359" s="24"/>
      <c r="C359" s="23"/>
      <c r="D359" s="23"/>
      <c r="E359" s="23"/>
      <c r="F359" s="25"/>
      <c r="G359" s="107"/>
    </row>
    <row r="360" spans="1:7" s="21" customFormat="1" ht="111" customHeight="1">
      <c r="A360" s="106"/>
      <c r="B360" s="24"/>
      <c r="C360" s="23"/>
      <c r="D360" s="23"/>
      <c r="E360" s="23"/>
      <c r="F360" s="25"/>
      <c r="G360" s="107"/>
    </row>
    <row r="361" spans="1:7" s="21" customFormat="1" ht="36" customHeight="1">
      <c r="A361" s="108"/>
      <c r="B361" s="109"/>
      <c r="C361" s="110"/>
      <c r="D361" s="110"/>
      <c r="E361" s="110"/>
      <c r="F361" s="111"/>
      <c r="G361" s="80"/>
    </row>
    <row r="362" spans="1:7" s="21" customFormat="1" ht="18.75">
      <c r="A362" s="522" t="s">
        <v>297</v>
      </c>
      <c r="B362" s="523"/>
      <c r="C362" s="523"/>
      <c r="D362" s="523"/>
      <c r="E362" s="523"/>
      <c r="F362" s="523"/>
      <c r="G362" s="524"/>
    </row>
    <row r="363" spans="1:7" ht="16.5">
      <c r="A363" s="517" t="s">
        <v>397</v>
      </c>
      <c r="B363" s="518"/>
      <c r="C363" s="518"/>
      <c r="D363" s="518"/>
      <c r="E363" s="518"/>
      <c r="F363" s="518"/>
      <c r="G363" s="519"/>
    </row>
    <row r="364" spans="1:7" ht="15.75" customHeight="1">
      <c r="A364" s="235" t="s">
        <v>38</v>
      </c>
      <c r="B364" s="236"/>
      <c r="C364" s="236"/>
      <c r="D364" s="236"/>
      <c r="E364" s="236"/>
      <c r="F364" s="236"/>
      <c r="G364" s="237"/>
    </row>
    <row r="365" spans="1:7" s="21" customFormat="1" ht="31.5" customHeight="1">
      <c r="A365" s="44" t="s">
        <v>58</v>
      </c>
      <c r="B365" s="11" t="s">
        <v>55</v>
      </c>
      <c r="C365" s="235" t="s">
        <v>16</v>
      </c>
      <c r="D365" s="236"/>
      <c r="E365" s="237"/>
      <c r="F365" s="231" t="s">
        <v>39</v>
      </c>
      <c r="G365" s="232"/>
    </row>
    <row r="366" spans="1:7" ht="30" customHeight="1">
      <c r="A366" s="113" t="s">
        <v>412</v>
      </c>
      <c r="B366" s="114">
        <v>45782</v>
      </c>
      <c r="C366" s="328" t="s">
        <v>416</v>
      </c>
      <c r="D366" s="329"/>
      <c r="E366" s="330"/>
      <c r="F366" s="322" t="s">
        <v>102</v>
      </c>
      <c r="G366" s="323"/>
    </row>
    <row r="367" spans="1:7" s="21" customFormat="1" ht="30" customHeight="1">
      <c r="A367" s="113" t="s">
        <v>413</v>
      </c>
      <c r="B367" s="114">
        <v>45782</v>
      </c>
      <c r="C367" s="328" t="s">
        <v>417</v>
      </c>
      <c r="D367" s="329"/>
      <c r="E367" s="330"/>
      <c r="F367" s="324"/>
      <c r="G367" s="325"/>
    </row>
    <row r="368" spans="1:7" s="21" customFormat="1" ht="30" customHeight="1">
      <c r="A368" s="113" t="s">
        <v>414</v>
      </c>
      <c r="B368" s="114">
        <v>45803</v>
      </c>
      <c r="C368" s="328" t="s">
        <v>418</v>
      </c>
      <c r="D368" s="329"/>
      <c r="E368" s="330"/>
      <c r="F368" s="324"/>
      <c r="G368" s="325"/>
    </row>
    <row r="369" spans="1:7" s="21" customFormat="1" ht="30" customHeight="1">
      <c r="A369" s="159" t="s">
        <v>583</v>
      </c>
      <c r="B369" s="114">
        <v>45803</v>
      </c>
      <c r="C369" s="328" t="s">
        <v>419</v>
      </c>
      <c r="D369" s="329"/>
      <c r="E369" s="330"/>
      <c r="F369" s="324"/>
      <c r="G369" s="325"/>
    </row>
    <row r="370" spans="1:7" ht="32.25" customHeight="1">
      <c r="A370" s="113" t="s">
        <v>415</v>
      </c>
      <c r="B370" s="114">
        <v>45835</v>
      </c>
      <c r="C370" s="328" t="s">
        <v>420</v>
      </c>
      <c r="D370" s="329"/>
      <c r="E370" s="330"/>
      <c r="F370" s="326"/>
      <c r="G370" s="327"/>
    </row>
    <row r="371" spans="1:7" ht="15.75" customHeight="1">
      <c r="A371" s="235" t="s">
        <v>40</v>
      </c>
      <c r="B371" s="236"/>
      <c r="C371" s="236"/>
      <c r="D371" s="236"/>
      <c r="E371" s="236"/>
      <c r="F371" s="236"/>
      <c r="G371" s="237"/>
    </row>
    <row r="372" spans="1:7" s="21" customFormat="1" ht="51.75" customHeight="1">
      <c r="A372" s="44" t="s">
        <v>58</v>
      </c>
      <c r="B372" s="11" t="s">
        <v>55</v>
      </c>
      <c r="C372" s="235" t="s">
        <v>16</v>
      </c>
      <c r="D372" s="236"/>
      <c r="E372" s="237"/>
      <c r="F372" s="231" t="s">
        <v>39</v>
      </c>
      <c r="G372" s="232"/>
    </row>
    <row r="373" spans="1:7" s="21" customFormat="1" ht="55.5" customHeight="1">
      <c r="A373" s="113" t="s">
        <v>421</v>
      </c>
      <c r="B373" s="114">
        <v>45776</v>
      </c>
      <c r="C373" s="328" t="s">
        <v>416</v>
      </c>
      <c r="D373" s="329"/>
      <c r="E373" s="330"/>
      <c r="F373" s="322" t="s">
        <v>102</v>
      </c>
      <c r="G373" s="323"/>
    </row>
    <row r="374" spans="1:7" s="21" customFormat="1" ht="55.5" customHeight="1">
      <c r="A374" s="113" t="s">
        <v>422</v>
      </c>
      <c r="B374" s="114">
        <v>45776</v>
      </c>
      <c r="C374" s="328" t="s">
        <v>417</v>
      </c>
      <c r="D374" s="329"/>
      <c r="E374" s="330"/>
      <c r="F374" s="324"/>
      <c r="G374" s="325"/>
    </row>
    <row r="375" spans="1:7" s="21" customFormat="1" ht="55.5" customHeight="1">
      <c r="A375" s="113" t="s">
        <v>423</v>
      </c>
      <c r="B375" s="114">
        <v>45807</v>
      </c>
      <c r="C375" s="328" t="s">
        <v>419</v>
      </c>
      <c r="D375" s="329"/>
      <c r="E375" s="330"/>
      <c r="F375" s="324"/>
      <c r="G375" s="325"/>
    </row>
    <row r="376" spans="1:7" s="21" customFormat="1" ht="55.5" customHeight="1">
      <c r="A376" s="113" t="s">
        <v>424</v>
      </c>
      <c r="B376" s="114">
        <v>45807</v>
      </c>
      <c r="C376" s="328" t="s">
        <v>418</v>
      </c>
      <c r="D376" s="329"/>
      <c r="E376" s="330"/>
      <c r="F376" s="324"/>
      <c r="G376" s="325"/>
    </row>
    <row r="377" spans="1:7" s="21" customFormat="1" ht="47.25" customHeight="1">
      <c r="A377" s="113" t="s">
        <v>425</v>
      </c>
      <c r="B377" s="114">
        <v>45832</v>
      </c>
      <c r="C377" s="328" t="s">
        <v>427</v>
      </c>
      <c r="D377" s="329"/>
      <c r="E377" s="330"/>
      <c r="F377" s="324"/>
      <c r="G377" s="325"/>
    </row>
    <row r="378" spans="1:7" ht="57.75" customHeight="1">
      <c r="A378" s="113" t="s">
        <v>426</v>
      </c>
      <c r="B378" s="114">
        <v>45833</v>
      </c>
      <c r="C378" s="328" t="s">
        <v>428</v>
      </c>
      <c r="D378" s="329"/>
      <c r="E378" s="330"/>
      <c r="F378" s="326"/>
      <c r="G378" s="327"/>
    </row>
    <row r="379" spans="1:7" ht="15.75" customHeight="1">
      <c r="A379" s="235" t="s">
        <v>41</v>
      </c>
      <c r="B379" s="236"/>
      <c r="C379" s="236"/>
      <c r="D379" s="236"/>
      <c r="E379" s="236"/>
      <c r="F379" s="236"/>
      <c r="G379" s="237"/>
    </row>
    <row r="380" spans="1:7" ht="60.75" customHeight="1">
      <c r="A380" s="44" t="s">
        <v>58</v>
      </c>
      <c r="B380" s="11" t="s">
        <v>55</v>
      </c>
      <c r="C380" s="568" t="s">
        <v>16</v>
      </c>
      <c r="D380" s="568"/>
      <c r="E380" s="568"/>
      <c r="F380" s="565" t="s">
        <v>39</v>
      </c>
      <c r="G380" s="565"/>
    </row>
    <row r="381" spans="1:7" ht="45" customHeight="1">
      <c r="A381" s="115" t="s">
        <v>429</v>
      </c>
      <c r="B381" s="114">
        <v>45755</v>
      </c>
      <c r="C381" s="569" t="s">
        <v>430</v>
      </c>
      <c r="D381" s="569"/>
      <c r="E381" s="569"/>
      <c r="F381" s="334" t="s">
        <v>102</v>
      </c>
      <c r="G381" s="334"/>
    </row>
    <row r="382" spans="1:7" ht="15" customHeight="1">
      <c r="A382" s="235" t="s">
        <v>42</v>
      </c>
      <c r="B382" s="236"/>
      <c r="C382" s="566"/>
      <c r="D382" s="566"/>
      <c r="E382" s="566"/>
      <c r="F382" s="566"/>
      <c r="G382" s="567"/>
    </row>
    <row r="383" spans="1:7" ht="45" customHeight="1">
      <c r="A383" s="44" t="s">
        <v>58</v>
      </c>
      <c r="B383" s="11" t="s">
        <v>55</v>
      </c>
      <c r="C383" s="235" t="s">
        <v>16</v>
      </c>
      <c r="D383" s="236"/>
      <c r="E383" s="237"/>
      <c r="F383" s="231" t="s">
        <v>39</v>
      </c>
      <c r="G383" s="232"/>
    </row>
    <row r="384" spans="1:7" ht="49.5" customHeight="1">
      <c r="A384" s="113" t="s">
        <v>425</v>
      </c>
      <c r="B384" s="114">
        <v>45835</v>
      </c>
      <c r="C384" s="328" t="s">
        <v>431</v>
      </c>
      <c r="D384" s="329"/>
      <c r="E384" s="330"/>
      <c r="F384" s="536" t="s">
        <v>102</v>
      </c>
      <c r="G384" s="537"/>
    </row>
    <row r="385" spans="1:7" ht="15.75" customHeight="1">
      <c r="A385" s="525" t="s">
        <v>59</v>
      </c>
      <c r="B385" s="526"/>
      <c r="C385" s="526"/>
      <c r="D385" s="526"/>
      <c r="E385" s="526"/>
      <c r="F385" s="526"/>
      <c r="G385" s="527"/>
    </row>
    <row r="386" spans="1:7" ht="15.75" customHeight="1">
      <c r="A386" s="235" t="s">
        <v>396</v>
      </c>
      <c r="B386" s="236"/>
      <c r="C386" s="236"/>
      <c r="D386" s="236"/>
      <c r="E386" s="236"/>
      <c r="F386" s="236"/>
      <c r="G386" s="237"/>
    </row>
    <row r="387" spans="1:7" s="21" customFormat="1" ht="60.95" customHeight="1">
      <c r="A387" s="44" t="s">
        <v>3</v>
      </c>
      <c r="B387" s="11" t="s">
        <v>55</v>
      </c>
      <c r="C387" s="235" t="s">
        <v>43</v>
      </c>
      <c r="D387" s="236"/>
      <c r="E387" s="237"/>
      <c r="F387" s="231" t="s">
        <v>44</v>
      </c>
      <c r="G387" s="232"/>
    </row>
    <row r="388" spans="1:7" ht="60.95" customHeight="1">
      <c r="A388" s="159" t="s">
        <v>425</v>
      </c>
      <c r="B388" s="160">
        <v>45835</v>
      </c>
      <c r="C388" s="533" t="s">
        <v>431</v>
      </c>
      <c r="D388" s="534"/>
      <c r="E388" s="535"/>
      <c r="F388" s="466" t="s">
        <v>102</v>
      </c>
      <c r="G388" s="468"/>
    </row>
    <row r="389" spans="1:7" ht="16.5">
      <c r="A389" s="517" t="s">
        <v>299</v>
      </c>
      <c r="B389" s="518"/>
      <c r="C389" s="518"/>
      <c r="D389" s="518"/>
      <c r="E389" s="518"/>
      <c r="F389" s="518"/>
      <c r="G389" s="519"/>
    </row>
    <row r="390" spans="1:7" ht="15" customHeight="1">
      <c r="A390" s="235" t="s">
        <v>45</v>
      </c>
      <c r="B390" s="236"/>
      <c r="C390" s="237"/>
      <c r="D390" s="235" t="s">
        <v>51</v>
      </c>
      <c r="E390" s="236"/>
      <c r="F390" s="236"/>
      <c r="G390" s="237"/>
    </row>
    <row r="391" spans="1:7">
      <c r="A391" s="528">
        <v>2022</v>
      </c>
      <c r="B391" s="528"/>
      <c r="C391" s="528"/>
      <c r="D391" s="529">
        <v>2.75</v>
      </c>
      <c r="E391" s="529"/>
      <c r="F391" s="529"/>
      <c r="G391" s="529"/>
    </row>
    <row r="392" spans="1:7" s="21" customFormat="1">
      <c r="A392" s="528">
        <v>2023</v>
      </c>
      <c r="B392" s="528"/>
      <c r="C392" s="528"/>
      <c r="D392" s="529">
        <v>2.82</v>
      </c>
      <c r="E392" s="529"/>
      <c r="F392" s="529"/>
      <c r="G392" s="529"/>
    </row>
    <row r="393" spans="1:7">
      <c r="A393" s="528">
        <v>2024</v>
      </c>
      <c r="B393" s="528"/>
      <c r="C393" s="528"/>
      <c r="D393" s="529">
        <v>2.98</v>
      </c>
      <c r="E393" s="529"/>
      <c r="F393" s="529"/>
      <c r="G393" s="529"/>
    </row>
    <row r="394" spans="1:7" ht="325.5" customHeight="1">
      <c r="A394" s="174"/>
      <c r="B394" s="175"/>
      <c r="C394" s="175"/>
      <c r="D394" s="176"/>
      <c r="E394" s="176"/>
      <c r="F394" s="176"/>
      <c r="G394" s="74"/>
    </row>
    <row r="395" spans="1:7" ht="15" customHeight="1">
      <c r="A395" s="549" t="s">
        <v>298</v>
      </c>
      <c r="B395" s="550"/>
      <c r="C395" s="550"/>
      <c r="D395" s="550"/>
      <c r="E395" s="550"/>
      <c r="F395" s="550"/>
      <c r="G395" s="551"/>
    </row>
    <row r="396" spans="1:7" ht="15" customHeight="1">
      <c r="A396" s="546" t="s">
        <v>114</v>
      </c>
      <c r="B396" s="547"/>
      <c r="C396" s="547"/>
      <c r="D396" s="547"/>
      <c r="E396" s="547"/>
      <c r="F396" s="547"/>
      <c r="G396" s="548"/>
    </row>
    <row r="397" spans="1:7" ht="15" customHeight="1">
      <c r="A397" s="530" t="s">
        <v>411</v>
      </c>
      <c r="B397" s="538"/>
      <c r="C397" s="538"/>
      <c r="D397" s="538"/>
      <c r="E397" s="538"/>
      <c r="F397" s="538"/>
      <c r="G397" s="539"/>
    </row>
    <row r="398" spans="1:7" ht="15" customHeight="1">
      <c r="A398" s="543" t="s">
        <v>115</v>
      </c>
      <c r="B398" s="544"/>
      <c r="C398" s="544"/>
      <c r="D398" s="544"/>
      <c r="E398" s="544"/>
      <c r="F398" s="544"/>
      <c r="G398" s="545"/>
    </row>
    <row r="399" spans="1:7" ht="15" customHeight="1">
      <c r="A399" s="540" t="s">
        <v>410</v>
      </c>
      <c r="B399" s="541"/>
      <c r="C399" s="541"/>
      <c r="D399" s="541"/>
      <c r="E399" s="541"/>
      <c r="F399" s="541"/>
      <c r="G399" s="542"/>
    </row>
    <row r="400" spans="1:7" ht="15" customHeight="1">
      <c r="A400" s="530" t="s">
        <v>409</v>
      </c>
      <c r="B400" s="538"/>
      <c r="C400" s="538"/>
      <c r="D400" s="538"/>
      <c r="E400" s="538"/>
      <c r="F400" s="538"/>
      <c r="G400" s="539"/>
    </row>
    <row r="401" spans="1:7" ht="15" customHeight="1">
      <c r="A401" s="530" t="s">
        <v>408</v>
      </c>
      <c r="B401" s="538"/>
      <c r="C401" s="538"/>
      <c r="D401" s="538"/>
      <c r="E401" s="538"/>
      <c r="F401" s="538"/>
      <c r="G401" s="539"/>
    </row>
    <row r="402" spans="1:7" ht="15.75" customHeight="1">
      <c r="A402" s="530" t="s">
        <v>407</v>
      </c>
      <c r="B402" s="531"/>
      <c r="C402" s="531"/>
      <c r="D402" s="531"/>
      <c r="E402" s="531"/>
      <c r="F402" s="531"/>
      <c r="G402" s="532"/>
    </row>
    <row r="403" spans="1:7" ht="15" customHeight="1">
      <c r="A403" s="530" t="s">
        <v>406</v>
      </c>
      <c r="B403" s="531"/>
      <c r="C403" s="531"/>
      <c r="D403" s="531"/>
      <c r="E403" s="531"/>
      <c r="F403" s="531"/>
      <c r="G403" s="532"/>
    </row>
    <row r="404" spans="1:7" ht="15" customHeight="1">
      <c r="A404" s="530" t="s">
        <v>405</v>
      </c>
      <c r="B404" s="531"/>
      <c r="C404" s="531"/>
      <c r="D404" s="531"/>
      <c r="E404" s="531"/>
      <c r="F404" s="531"/>
      <c r="G404" s="532"/>
    </row>
    <row r="405" spans="1:7">
      <c r="A405" s="514" t="s">
        <v>404</v>
      </c>
      <c r="B405" s="515"/>
      <c r="C405" s="515"/>
      <c r="D405" s="515"/>
      <c r="E405" s="515"/>
      <c r="F405" s="515"/>
      <c r="G405" s="516"/>
    </row>
  </sheetData>
  <mergeCells count="364">
    <mergeCell ref="C88:C89"/>
    <mergeCell ref="D88:D89"/>
    <mergeCell ref="E88:E89"/>
    <mergeCell ref="A197:G197"/>
    <mergeCell ref="E324:G324"/>
    <mergeCell ref="E325:G325"/>
    <mergeCell ref="A392:C392"/>
    <mergeCell ref="D392:G392"/>
    <mergeCell ref="A270:C270"/>
    <mergeCell ref="G231:G270"/>
    <mergeCell ref="F380:G380"/>
    <mergeCell ref="A382:G382"/>
    <mergeCell ref="C372:E372"/>
    <mergeCell ref="F372:G372"/>
    <mergeCell ref="C373:E373"/>
    <mergeCell ref="A379:G379"/>
    <mergeCell ref="C380:E380"/>
    <mergeCell ref="C381:E381"/>
    <mergeCell ref="C383:E383"/>
    <mergeCell ref="F383:G383"/>
    <mergeCell ref="C374:E374"/>
    <mergeCell ref="A393:C393"/>
    <mergeCell ref="D393:G393"/>
    <mergeCell ref="A404:G404"/>
    <mergeCell ref="C388:E388"/>
    <mergeCell ref="F388:G388"/>
    <mergeCell ref="F384:G384"/>
    <mergeCell ref="A403:G403"/>
    <mergeCell ref="A402:G402"/>
    <mergeCell ref="A401:G401"/>
    <mergeCell ref="A400:G400"/>
    <mergeCell ref="A399:G399"/>
    <mergeCell ref="A398:G398"/>
    <mergeCell ref="A397:G397"/>
    <mergeCell ref="A396:G396"/>
    <mergeCell ref="A395:G395"/>
    <mergeCell ref="A391:C391"/>
    <mergeCell ref="C384:E384"/>
    <mergeCell ref="D391:G391"/>
    <mergeCell ref="A390:C390"/>
    <mergeCell ref="D390:G390"/>
    <mergeCell ref="A386:G386"/>
    <mergeCell ref="C275:D275"/>
    <mergeCell ref="C375:E375"/>
    <mergeCell ref="C376:E376"/>
    <mergeCell ref="F373:G378"/>
    <mergeCell ref="A405:G405"/>
    <mergeCell ref="A363:G363"/>
    <mergeCell ref="C325:D325"/>
    <mergeCell ref="C313:D313"/>
    <mergeCell ref="A313:B313"/>
    <mergeCell ref="F353:G353"/>
    <mergeCell ref="C337:D337"/>
    <mergeCell ref="E337:G337"/>
    <mergeCell ref="C345:D345"/>
    <mergeCell ref="A326:G326"/>
    <mergeCell ref="D327:F327"/>
    <mergeCell ref="A323:G323"/>
    <mergeCell ref="C318:D318"/>
    <mergeCell ref="C324:D324"/>
    <mergeCell ref="C387:E387"/>
    <mergeCell ref="F387:G387"/>
    <mergeCell ref="A389:G389"/>
    <mergeCell ref="C338:D338"/>
    <mergeCell ref="A362:G362"/>
    <mergeCell ref="A385:G385"/>
    <mergeCell ref="A140:G140"/>
    <mergeCell ref="C278:D278"/>
    <mergeCell ref="E344:G344"/>
    <mergeCell ref="A333:B333"/>
    <mergeCell ref="A334:B334"/>
    <mergeCell ref="B1:E4"/>
    <mergeCell ref="A121:A124"/>
    <mergeCell ref="B121:B124"/>
    <mergeCell ref="A332:G332"/>
    <mergeCell ref="A88:A89"/>
    <mergeCell ref="B88:B89"/>
    <mergeCell ref="F88:F89"/>
    <mergeCell ref="G88:G89"/>
    <mergeCell ref="C296:D296"/>
    <mergeCell ref="A331:B331"/>
    <mergeCell ref="C331:D331"/>
    <mergeCell ref="C308:D308"/>
    <mergeCell ref="F308:G308"/>
    <mergeCell ref="C309:D309"/>
    <mergeCell ref="F309:G309"/>
    <mergeCell ref="E278:F278"/>
    <mergeCell ref="A99:G99"/>
    <mergeCell ref="A272:G272"/>
    <mergeCell ref="A229:G229"/>
    <mergeCell ref="B108:B110"/>
    <mergeCell ref="C108:C110"/>
    <mergeCell ref="E277:F277"/>
    <mergeCell ref="A199:G199"/>
    <mergeCell ref="A120:G120"/>
    <mergeCell ref="A125:G125"/>
    <mergeCell ref="A126:G126"/>
    <mergeCell ref="C277:D277"/>
    <mergeCell ref="E276:F276"/>
    <mergeCell ref="A273:G273"/>
    <mergeCell ref="E275:F275"/>
    <mergeCell ref="A136:G136"/>
    <mergeCell ref="A148:G148"/>
    <mergeCell ref="A149:A150"/>
    <mergeCell ref="A151:G151"/>
    <mergeCell ref="C152:C162"/>
    <mergeCell ref="A166:A167"/>
    <mergeCell ref="B166:B167"/>
    <mergeCell ref="C166:C167"/>
    <mergeCell ref="D166:D167"/>
    <mergeCell ref="E166:E167"/>
    <mergeCell ref="C172:C177"/>
    <mergeCell ref="A274:G274"/>
    <mergeCell ref="A230:B230"/>
    <mergeCell ref="A40:G40"/>
    <mergeCell ref="B68:D68"/>
    <mergeCell ref="D108:D110"/>
    <mergeCell ref="E108:E110"/>
    <mergeCell ref="F108:F110"/>
    <mergeCell ref="A111:G111"/>
    <mergeCell ref="A116:G116"/>
    <mergeCell ref="F23:G23"/>
    <mergeCell ref="A91:G91"/>
    <mergeCell ref="A92:G92"/>
    <mergeCell ref="E70:G70"/>
    <mergeCell ref="B71:D71"/>
    <mergeCell ref="E71:G71"/>
    <mergeCell ref="C78:D78"/>
    <mergeCell ref="E78:F78"/>
    <mergeCell ref="C77:D77"/>
    <mergeCell ref="E77:F77"/>
    <mergeCell ref="F29:G29"/>
    <mergeCell ref="B50:C50"/>
    <mergeCell ref="A60:G60"/>
    <mergeCell ref="A82:G82"/>
    <mergeCell ref="B69:D69"/>
    <mergeCell ref="E69:G69"/>
    <mergeCell ref="A108:A110"/>
    <mergeCell ref="D19:E19"/>
    <mergeCell ref="F19:G19"/>
    <mergeCell ref="A9:G9"/>
    <mergeCell ref="A16:G16"/>
    <mergeCell ref="B10:G10"/>
    <mergeCell ref="B23:C23"/>
    <mergeCell ref="D18:E18"/>
    <mergeCell ref="A72:G72"/>
    <mergeCell ref="A107:G107"/>
    <mergeCell ref="A100:G100"/>
    <mergeCell ref="A101:G101"/>
    <mergeCell ref="B20:C20"/>
    <mergeCell ref="D23:E23"/>
    <mergeCell ref="A47:A48"/>
    <mergeCell ref="B47:C48"/>
    <mergeCell ref="D47:D48"/>
    <mergeCell ref="B49:C49"/>
    <mergeCell ref="E45:F45"/>
    <mergeCell ref="E50:F50"/>
    <mergeCell ref="D32:E32"/>
    <mergeCell ref="F32:G32"/>
    <mergeCell ref="E68:G68"/>
    <mergeCell ref="E63:G63"/>
    <mergeCell ref="E49:F49"/>
    <mergeCell ref="E36:G36"/>
    <mergeCell ref="E37:G37"/>
    <mergeCell ref="A5:G6"/>
    <mergeCell ref="A67:G67"/>
    <mergeCell ref="B30:C30"/>
    <mergeCell ref="B31:C31"/>
    <mergeCell ref="D31:E31"/>
    <mergeCell ref="F30:G30"/>
    <mergeCell ref="F31:G31"/>
    <mergeCell ref="A11:G11"/>
    <mergeCell ref="B27:C27"/>
    <mergeCell ref="B62:D62"/>
    <mergeCell ref="E62:G62"/>
    <mergeCell ref="A17:G17"/>
    <mergeCell ref="B21:C21"/>
    <mergeCell ref="A7:G8"/>
    <mergeCell ref="F20:G20"/>
    <mergeCell ref="B25:C25"/>
    <mergeCell ref="A12:G12"/>
    <mergeCell ref="F27:G27"/>
    <mergeCell ref="F35:G35"/>
    <mergeCell ref="B18:C18"/>
    <mergeCell ref="F18:G18"/>
    <mergeCell ref="B19:C19"/>
    <mergeCell ref="F25:G25"/>
    <mergeCell ref="D26:E26"/>
    <mergeCell ref="A73:G73"/>
    <mergeCell ref="D27:E27"/>
    <mergeCell ref="A44:G44"/>
    <mergeCell ref="B65:D65"/>
    <mergeCell ref="E65:G65"/>
    <mergeCell ref="A66:G66"/>
    <mergeCell ref="B70:D70"/>
    <mergeCell ref="A61:G61"/>
    <mergeCell ref="E46:F48"/>
    <mergeCell ref="B45:C45"/>
    <mergeCell ref="B46:C46"/>
    <mergeCell ref="B64:D64"/>
    <mergeCell ref="E64:G64"/>
    <mergeCell ref="D35:E35"/>
    <mergeCell ref="D29:E29"/>
    <mergeCell ref="B35:C35"/>
    <mergeCell ref="D30:E30"/>
    <mergeCell ref="B33:C33"/>
    <mergeCell ref="D33:E33"/>
    <mergeCell ref="F33:G33"/>
    <mergeCell ref="D34:E34"/>
    <mergeCell ref="B28:C29"/>
    <mergeCell ref="D20:E20"/>
    <mergeCell ref="D21:E21"/>
    <mergeCell ref="D22:E22"/>
    <mergeCell ref="D25:E25"/>
    <mergeCell ref="B22:C22"/>
    <mergeCell ref="D28:E28"/>
    <mergeCell ref="B26:C26"/>
    <mergeCell ref="A42:G42"/>
    <mergeCell ref="A43:G43"/>
    <mergeCell ref="F21:G21"/>
    <mergeCell ref="F22:G22"/>
    <mergeCell ref="A36:D36"/>
    <mergeCell ref="A37:D37"/>
    <mergeCell ref="A38:D38"/>
    <mergeCell ref="A39:D39"/>
    <mergeCell ref="A41:G41"/>
    <mergeCell ref="A28:A29"/>
    <mergeCell ref="F26:G26"/>
    <mergeCell ref="D24:E24"/>
    <mergeCell ref="F24:G24"/>
    <mergeCell ref="E38:G38"/>
    <mergeCell ref="B32:C32"/>
    <mergeCell ref="E39:G39"/>
    <mergeCell ref="F28:G28"/>
    <mergeCell ref="F366:G370"/>
    <mergeCell ref="C369:E369"/>
    <mergeCell ref="A354:G354"/>
    <mergeCell ref="C367:E367"/>
    <mergeCell ref="C368:E368"/>
    <mergeCell ref="C377:E377"/>
    <mergeCell ref="C378:E378"/>
    <mergeCell ref="F381:G381"/>
    <mergeCell ref="C366:E366"/>
    <mergeCell ref="C370:E370"/>
    <mergeCell ref="A371:G371"/>
    <mergeCell ref="C353:D353"/>
    <mergeCell ref="E334:G334"/>
    <mergeCell ref="E339:G339"/>
    <mergeCell ref="A352:G352"/>
    <mergeCell ref="A316:G316"/>
    <mergeCell ref="A322:G322"/>
    <mergeCell ref="A364:G364"/>
    <mergeCell ref="C365:E365"/>
    <mergeCell ref="F365:G365"/>
    <mergeCell ref="E345:G345"/>
    <mergeCell ref="C348:D348"/>
    <mergeCell ref="C333:D333"/>
    <mergeCell ref="E338:G338"/>
    <mergeCell ref="A340:G340"/>
    <mergeCell ref="C344:D344"/>
    <mergeCell ref="F318:G318"/>
    <mergeCell ref="A319:G319"/>
    <mergeCell ref="A320:B320"/>
    <mergeCell ref="A335:G335"/>
    <mergeCell ref="C336:D336"/>
    <mergeCell ref="C334:D334"/>
    <mergeCell ref="A346:G346"/>
    <mergeCell ref="A329:G329"/>
    <mergeCell ref="A318:B318"/>
    <mergeCell ref="A325:B325"/>
    <mergeCell ref="F320:G320"/>
    <mergeCell ref="A321:B321"/>
    <mergeCell ref="E333:G333"/>
    <mergeCell ref="A330:G330"/>
    <mergeCell ref="C321:D321"/>
    <mergeCell ref="F321:G321"/>
    <mergeCell ref="C292:D292"/>
    <mergeCell ref="E292:F292"/>
    <mergeCell ref="C293:D293"/>
    <mergeCell ref="E304:F304"/>
    <mergeCell ref="E295:F295"/>
    <mergeCell ref="C295:D295"/>
    <mergeCell ref="E294:F294"/>
    <mergeCell ref="C320:D320"/>
    <mergeCell ref="C294:D294"/>
    <mergeCell ref="A297:G297"/>
    <mergeCell ref="C298:D298"/>
    <mergeCell ref="E298:F298"/>
    <mergeCell ref="E299:F299"/>
    <mergeCell ref="E300:F300"/>
    <mergeCell ref="E301:F301"/>
    <mergeCell ref="C299:D299"/>
    <mergeCell ref="C300:D300"/>
    <mergeCell ref="C301:D301"/>
    <mergeCell ref="F317:G317"/>
    <mergeCell ref="E296:F296"/>
    <mergeCell ref="A302:G302"/>
    <mergeCell ref="C304:D304"/>
    <mergeCell ref="F313:G313"/>
    <mergeCell ref="A311:G311"/>
    <mergeCell ref="A74:G74"/>
    <mergeCell ref="A355:G355"/>
    <mergeCell ref="A307:G307"/>
    <mergeCell ref="C79:D79"/>
    <mergeCell ref="E79:F79"/>
    <mergeCell ref="C80:D80"/>
    <mergeCell ref="E80:F80"/>
    <mergeCell ref="A13:G13"/>
    <mergeCell ref="E293:F293"/>
    <mergeCell ref="F348:G348"/>
    <mergeCell ref="A312:G312"/>
    <mergeCell ref="A314:B314"/>
    <mergeCell ref="C314:D314"/>
    <mergeCell ref="C339:D339"/>
    <mergeCell ref="C341:D341"/>
    <mergeCell ref="A342:G342"/>
    <mergeCell ref="C343:D343"/>
    <mergeCell ref="A287:G287"/>
    <mergeCell ref="C276:D276"/>
    <mergeCell ref="A76:G76"/>
    <mergeCell ref="B63:D63"/>
    <mergeCell ref="E343:G343"/>
    <mergeCell ref="A96:G96"/>
    <mergeCell ref="A279:G279"/>
    <mergeCell ref="C280:D280"/>
    <mergeCell ref="E280:F280"/>
    <mergeCell ref="F314:G314"/>
    <mergeCell ref="A347:G347"/>
    <mergeCell ref="A349:A351"/>
    <mergeCell ref="C349:D349"/>
    <mergeCell ref="E349:E350"/>
    <mergeCell ref="F349:G350"/>
    <mergeCell ref="C350:D350"/>
    <mergeCell ref="C351:D351"/>
    <mergeCell ref="F351:G351"/>
    <mergeCell ref="E282:F282"/>
    <mergeCell ref="C283:D283"/>
    <mergeCell ref="E283:F283"/>
    <mergeCell ref="E341:G341"/>
    <mergeCell ref="E336:G336"/>
    <mergeCell ref="E331:G331"/>
    <mergeCell ref="A317:B317"/>
    <mergeCell ref="C305:D305"/>
    <mergeCell ref="E305:F305"/>
    <mergeCell ref="C291:D291"/>
    <mergeCell ref="A328:G328"/>
    <mergeCell ref="A303:G303"/>
    <mergeCell ref="C317:D317"/>
    <mergeCell ref="E291:F291"/>
    <mergeCell ref="E286:F286"/>
    <mergeCell ref="C282:D282"/>
    <mergeCell ref="C281:D281"/>
    <mergeCell ref="E281:F281"/>
    <mergeCell ref="C289:D289"/>
    <mergeCell ref="E289:F289"/>
    <mergeCell ref="E290:F290"/>
    <mergeCell ref="C288:D288"/>
    <mergeCell ref="E288:F288"/>
    <mergeCell ref="C286:D286"/>
    <mergeCell ref="E284:F284"/>
    <mergeCell ref="C285:D285"/>
    <mergeCell ref="E285:F285"/>
    <mergeCell ref="C284:D284"/>
    <mergeCell ref="C290:D290"/>
  </mergeCells>
  <phoneticPr fontId="37" type="noConversion"/>
  <hyperlinks>
    <hyperlink ref="F314" r:id="rId1"/>
    <hyperlink ref="E345" r:id="rId2"/>
    <hyperlink ref="E339" r:id="rId3"/>
    <hyperlink ref="E338" r:id="rId4"/>
    <hyperlink ref="E337" r:id="rId5"/>
    <hyperlink ref="E336" r:id="rId6"/>
    <hyperlink ref="F366" r:id="rId7"/>
    <hyperlink ref="F373" r:id="rId8"/>
    <hyperlink ref="G193" r:id="rId9" display="https://www.meteorologia.gov.py/emas/"/>
    <hyperlink ref="G159" r:id="rId10" display="https://www.meteorologia.gov.py/pronostico-de-caudales/"/>
    <hyperlink ref="G160" r:id="rId11" display="https://www.meteorologia.gov.py/pronostico-de-caudales/"/>
    <hyperlink ref="G157" r:id="rId12" display="https://www.meteorologia.gov.py/wp-content/uploads/2025/04/Pronostico-Hidrologico-Mensual.pdf"/>
    <hyperlink ref="G165" r:id="rId13" display="https://www.meteorologia.gov.py/nivel-rio/indexconvencional.php"/>
    <hyperlink ref="G167" r:id="rId14" display="https://www.meteorologia.gov.py/wp-content/uploads/2025/06/Boletin-parana-1.pdf"/>
    <hyperlink ref="G166" r:id="rId15" display="https://www.meteorologia.gov.py/wp-content/uploads/2025/06/Boletin_monitoreoPy-1.pdf"/>
    <hyperlink ref="G173" r:id="rId16" display="https://www.meteorologia.gov.py/wp-content/uploads/2025/04/Boletin_Agro_actualizado_MARZO2025.pdf"/>
    <hyperlink ref="G174" r:id="rId17" display="https://www.meteorologia.gov.py/wp-content/uploads/2025/06/trimestral_pronos_JJA2025.pdf"/>
    <hyperlink ref="G175" r:id="rId18" display="https://www.meteorologia.gov.py/wp-content/uploads/2025/06/boletin_climatico_2025.pdf"/>
    <hyperlink ref="G176" r:id="rId19" display="https://www.meteorologia.gov.py/wp-content/uploads/2025/06/boletin_climatico_2025.pdf"/>
    <hyperlink ref="G177" r:id="rId20" display="https://www.meteorologia.gov.py/wp-content/uploads/2025/06/boletin_climatico_2025.pdf"/>
    <hyperlink ref="G178" r:id="rId21" display="https://www.meteorologia.gov.py/wp-content/uploads/2025/04/INFORME-FINAL_-I-FORO-HIDROCLIMATICO_ABRIL-2025_AMJ-1.pdf"/>
    <hyperlink ref="G179" r:id="rId22" display="https://www.meteorologia.gov.py/publicaciones/"/>
    <hyperlink ref="G180" r:id="rId23" display="https://www.meteorologia.gov.py/wp-content/uploads/2023/04/"/>
    <hyperlink ref="G181" r:id="rId24" display="https://www.meteorologia.gov.py/publicaciones/"/>
    <hyperlink ref="G183" r:id="rId25" display="- AMHS https://www.redemet.aer.mil.br/  https://www.meteorologia.gov.py/metaeronautica/"/>
    <hyperlink ref="G186" r:id="rId26" display="https://severeweather.wmo.int/v2/index.html"/>
    <hyperlink ref="G191" r:id="rId27" display="https://www.meteorologia.gov.py/emas/"/>
    <hyperlink ref="G78" r:id="rId28" location="!/"/>
    <hyperlink ref="G79" r:id="rId29" location="!/"/>
    <hyperlink ref="G80" r:id="rId30" location="!/"/>
    <hyperlink ref="G201" r:id="rId31"/>
    <hyperlink ref="G48" r:id="rId32"/>
    <hyperlink ref="G50" r:id="rId33"/>
    <hyperlink ref="G49" r:id="rId34"/>
    <hyperlink ref="G47" r:id="rId35"/>
    <hyperlink ref="G90" r:id="rId36"/>
    <hyperlink ref="G85" r:id="rId37"/>
    <hyperlink ref="G84" r:id="rId38"/>
    <hyperlink ref="F309" r:id="rId39"/>
  </hyperlinks>
  <printOptions horizontalCentered="1"/>
  <pageMargins left="0.23622047244094491" right="0.23622047244094491" top="0.74803149606299213" bottom="0.74803149606299213" header="0.31496062992125984" footer="0.31496062992125984"/>
  <pageSetup scale="63" orientation="landscape" r:id="rId40"/>
  <headerFooter>
    <oddFooter>&amp;CPágina &amp;P</oddFooter>
  </headerFooter>
  <rowBreaks count="14" manualBreakCount="14">
    <brk id="39" max="16383" man="1"/>
    <brk id="59" max="6" man="1"/>
    <brk id="75" max="6" man="1"/>
    <brk id="81" max="6" man="1"/>
    <brk id="198" max="6" man="1"/>
    <brk id="228" max="6" man="1"/>
    <brk id="271" max="6" man="1"/>
    <brk id="286" max="6" man="1"/>
    <brk id="310" max="6" man="1"/>
    <brk id="322" max="6" man="1"/>
    <brk id="350" max="6" man="1"/>
    <brk id="361" max="6" man="1"/>
    <brk id="378" max="6" man="1"/>
    <brk id="393" max="16383" man="1"/>
  </rowBreaks>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PARCIAL ABR A JUN 2025</vt:lpstr>
      <vt:lpstr>Hoja1</vt:lpstr>
      <vt:lpstr>'INFORME PARCIAL ABR A JUN 2025'!Área_de_impresión</vt:lpstr>
      <vt:lpstr>'INFORME PARCIAL ABR A JUN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2025-07-11T12:22:39Z</cp:lastPrinted>
  <dcterms:created xsi:type="dcterms:W3CDTF">2020-06-23T19:35:00Z</dcterms:created>
  <dcterms:modified xsi:type="dcterms:W3CDTF">2025-07-11T12:26:15Z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