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NDICION DE CUENTAS 2025\TERCER INFORME\"/>
    </mc:Choice>
  </mc:AlternateContent>
  <bookViews>
    <workbookView xWindow="0" yWindow="0" windowWidth="19200" windowHeight="10530"/>
  </bookViews>
  <sheets>
    <sheet name="INFORME PARCIAL JUL A SET 2025" sheetId="1" r:id="rId1"/>
    <sheet name="Hoja1" sheetId="2" r:id="rId2"/>
  </sheets>
  <externalReferences>
    <externalReference r:id="rId3"/>
    <externalReference r:id="rId4"/>
    <externalReference r:id="rId5"/>
    <externalReference r:id="rId6"/>
  </externalReferences>
  <definedNames>
    <definedName name="_xlnm.Print_Area" localSheetId="0">'INFORME PARCIAL JUL A SET 2025'!$A$1:$G$498</definedName>
    <definedName name="_xlnm.Print_Titles" localSheetId="0">'INFORME PARCIAL JUL A SET 2025'!$1:$8</definedName>
  </definedNames>
  <calcPr calcId="162913"/>
</workbook>
</file>

<file path=xl/calcChain.xml><?xml version="1.0" encoding="utf-8"?>
<calcChain xmlns="http://schemas.openxmlformats.org/spreadsheetml/2006/main">
  <c r="E90" i="1" l="1"/>
  <c r="E88" i="1"/>
  <c r="E87" i="1"/>
  <c r="E86" i="1"/>
  <c r="E85" i="1"/>
  <c r="F360" i="1" l="1"/>
  <c r="F359" i="1"/>
  <c r="F358" i="1"/>
  <c r="F356" i="1"/>
  <c r="F355" i="1"/>
  <c r="F354" i="1"/>
  <c r="F353" i="1"/>
  <c r="F351" i="1"/>
  <c r="F350" i="1"/>
  <c r="F349" i="1"/>
  <c r="F348" i="1"/>
  <c r="F347" i="1"/>
  <c r="F346" i="1"/>
  <c r="F344" i="1"/>
  <c r="F343" i="1"/>
  <c r="F342" i="1"/>
  <c r="F341" i="1"/>
  <c r="F340" i="1"/>
  <c r="F339" i="1"/>
  <c r="F338" i="1"/>
  <c r="F337" i="1"/>
  <c r="F335" i="1"/>
  <c r="F334" i="1"/>
  <c r="F333" i="1"/>
  <c r="F332" i="1"/>
  <c r="F331" i="1"/>
  <c r="F330" i="1"/>
  <c r="F329" i="1"/>
  <c r="F328" i="1"/>
  <c r="F326" i="1"/>
  <c r="F325" i="1"/>
  <c r="F324" i="1"/>
  <c r="F323" i="1"/>
  <c r="F322" i="1"/>
  <c r="D357" i="1"/>
  <c r="F357" i="1" s="1"/>
  <c r="D352" i="1"/>
  <c r="F352" i="1" s="1"/>
  <c r="D345" i="1"/>
  <c r="F345" i="1" s="1"/>
  <c r="D336" i="1"/>
  <c r="F336" i="1" s="1"/>
  <c r="D327" i="1"/>
  <c r="F327" i="1" s="1"/>
  <c r="D321" i="1"/>
  <c r="D361" i="1" l="1"/>
  <c r="F321" i="1"/>
  <c r="F361" i="1" s="1"/>
  <c r="C385" i="1" l="1"/>
  <c r="C384" i="1"/>
  <c r="C383" i="1"/>
  <c r="C382" i="1"/>
  <c r="A20" i="1" l="1"/>
  <c r="A21" i="1" s="1"/>
  <c r="A22" i="1" s="1"/>
  <c r="A23" i="1" s="1"/>
  <c r="A24" i="1" s="1"/>
  <c r="A25" i="1" s="1"/>
  <c r="A26" i="1" s="1"/>
  <c r="A27" i="1" s="1"/>
  <c r="A28" i="1" s="1"/>
  <c r="A30" i="1" s="1"/>
  <c r="A31" i="1" s="1"/>
  <c r="A32" i="1" s="1"/>
  <c r="A33" i="1" s="1"/>
  <c r="A34" i="1" s="1"/>
  <c r="A35" i="1" s="1"/>
</calcChain>
</file>

<file path=xl/sharedStrings.xml><?xml version="1.0" encoding="utf-8"?>
<sst xmlns="http://schemas.openxmlformats.org/spreadsheetml/2006/main" count="1420" uniqueCount="1020">
  <si>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</si>
  <si>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</si>
  <si>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</si>
  <si>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</si>
  <si>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</si>
  <si>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</si>
  <si>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</si>
  <si>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</si>
  <si>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</si>
  <si>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</si>
  <si>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</si>
  <si>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</si>
  <si>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</si>
  <si>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</si>
  <si>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</si>
  <si>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</si>
  <si>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</si>
  <si>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</si>
  <si>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</si>
  <si>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</si>
  <si>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</si>
  <si>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</si>
  <si>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</si>
  <si>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</si>
  <si>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</si>
  <si>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</si>
  <si>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</si>
  <si>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</si>
  <si>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</si>
  <si>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</si>
  <si>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</si>
  <si>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</si>
  <si>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</si>
  <si>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</si>
  <si>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</si>
  <si>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</si>
  <si>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</si>
  <si>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</si>
  <si>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</si>
  <si>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</si>
  <si>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</si>
  <si>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</si>
  <si>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</si>
  <si>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</si>
  <si>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</si>
  <si>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</si>
  <si>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</si>
  <si>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</si>
  <si>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</si>
  <si>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</si>
  <si>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</si>
  <si>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</si>
  <si>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</si>
  <si>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Fecha</t>
  </si>
  <si>
    <t>Fecha de Contrato</t>
  </si>
  <si>
    <t>Enlace Portal de Denuncias de la SENAC</t>
  </si>
  <si>
    <t>Nro. Informe</t>
  </si>
  <si>
    <t>Producto (actividades, materiales, insumos, etc)</t>
  </si>
  <si>
    <t>Enlace</t>
  </si>
  <si>
    <t>Enlace Evidencias</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</si>
  <si>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</si>
  <si>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</si>
  <si>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</si>
  <si>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</si>
  <si>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</si>
  <si>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</si>
  <si>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</si>
  <si>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</si>
  <si>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</si>
  <si>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</si>
  <si>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</si>
  <si>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</si>
  <si>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</si>
  <si>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</si>
  <si>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</si>
  <si>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</si>
  <si>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</si>
  <si>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</si>
  <si>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</si>
  <si>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</si>
  <si>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</si>
  <si>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</si>
  <si>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</si>
  <si>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</si>
  <si>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</si>
  <si>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</si>
  <si>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</si>
  <si>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</si>
  <si>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</si>
  <si>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</si>
  <si>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 xml:space="preserve">Asesor </t>
  </si>
  <si>
    <t>Gerente de Normas de Navegación Aérea</t>
  </si>
  <si>
    <t>Gerente de Proyectos de Inversión</t>
  </si>
  <si>
    <t>Secretaria Comunicacional</t>
  </si>
  <si>
    <t>Gerente de Calidad</t>
  </si>
  <si>
    <t>http://www.dinac.gov.py/v3/index.php/transparencia-y-anticorrupcion-dinac/ley-5282-14-art-8-acceso-a-la-informacion-publica</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</si>
  <si>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</si>
  <si>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</si>
  <si>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</si>
  <si>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</si>
  <si>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</si>
  <si>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</si>
  <si>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</si>
  <si>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</si>
  <si>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</si>
  <si>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</si>
  <si>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</si>
  <si>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</si>
  <si>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b) Cumplimiento de las disposiciones legales vigentes, en tiempo y forma.</t>
  </si>
  <si>
    <t>SUBDIRECCION DE NAVEGACION AEREA -SDNA</t>
  </si>
  <si>
    <t>TRABAJOS AEREOS</t>
  </si>
  <si>
    <t>REGLAMENTOS NACIONALES - DE NAVEGACION AEREA</t>
  </si>
  <si>
    <t>GERENCIA DE NORMAS DE AERODROMOS Y AYUDAS TERRESTRES - GNAGA</t>
  </si>
  <si>
    <t>PLAN ANUAL DE INSPECTORIA DE AERODROMOS (IAGA)</t>
  </si>
  <si>
    <t>SUBDIRECCION DE TRANSPORTE AEREO - STA</t>
  </si>
  <si>
    <t>GERENCIA DE LICENCIAS AL PERSONAL AERONÁUTICO</t>
  </si>
  <si>
    <t>OTORGAMIENTO DE LICENCIAS, AUTORIZACIONES ESPECIALES, CONVALIDACIONES Y CONVERSIONES DE LICENCIAS.</t>
  </si>
  <si>
    <t>EMISIÓN DE DICTÁMENES</t>
  </si>
  <si>
    <t>VIGILANCIA</t>
  </si>
  <si>
    <t>CUMPLIMIENTO DE NORMAS AERONÁUTICAS.</t>
  </si>
  <si>
    <t>SEGURIDAD OPERACIONAL</t>
  </si>
  <si>
    <t>COMUNIDAD AERONAUTICA</t>
  </si>
  <si>
    <t>COMUNIDAD AERONÁUTICA.</t>
  </si>
  <si>
    <t>USUARIO, COMUNIDAD AERONÁUTICA.</t>
  </si>
  <si>
    <t>EN PROCESO</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</si>
  <si>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</si>
  <si>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</si>
  <si>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</si>
  <si>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</si>
  <si>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</si>
  <si>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</si>
  <si>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</si>
  <si>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</si>
  <si>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</si>
  <si>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</si>
  <si>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</si>
  <si>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</si>
  <si>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</si>
  <si>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</si>
  <si>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</si>
  <si>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</si>
  <si>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</si>
  <si>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</si>
  <si>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</si>
  <si>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</si>
  <si>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</si>
  <si>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</si>
  <si>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</si>
  <si>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</si>
  <si>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</si>
  <si>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SUBDIRECCION DE SEGURIDAD DE LA AVIACION CIVIL - SAVSEC</t>
  </si>
  <si>
    <t xml:space="preserve">SEGURIDAD OPERACIONAL </t>
  </si>
  <si>
    <t xml:space="preserve">SEGURIDAD OPERACIONAL  </t>
  </si>
  <si>
    <t>NORMAS Y REGLAMENTOS  ACTUALIZADOS CONFORME A LA AMDT OACI</t>
  </si>
  <si>
    <t>ACTUALIZACION DEL REGLAMENTO</t>
  </si>
  <si>
    <t>COMUNIDAD AERONÁUTICA. SATISFECHA</t>
  </si>
  <si>
    <t>RESPUESTAS A EXPEDIENTES</t>
  </si>
  <si>
    <t>CERTIFICADOS DE AERONAVEGABILIDAD</t>
  </si>
  <si>
    <t>EMITIR CERTIFICADO DE AERONAVEGABILIDAD</t>
  </si>
  <si>
    <t>USUARIOS DE SERVICIOS AERONAUTICOS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</si>
  <si>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</si>
  <si>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</si>
  <si>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</si>
  <si>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</si>
  <si>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</si>
  <si>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</si>
  <si>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</si>
  <si>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</si>
  <si>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</si>
  <si>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</si>
  <si>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</si>
  <si>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</si>
  <si>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</si>
  <si>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</si>
  <si>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</si>
  <si>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</si>
  <si>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</si>
  <si>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</si>
  <si>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</si>
  <si>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</si>
  <si>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</si>
  <si>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</si>
  <si>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</si>
  <si>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</si>
  <si>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</si>
  <si>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</si>
  <si>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</si>
  <si>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</si>
  <si>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</si>
  <si>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</si>
  <si>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</si>
  <si>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</si>
  <si>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</si>
  <si>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</si>
  <si>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</si>
  <si>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</si>
  <si>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</si>
  <si>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</si>
  <si>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</si>
  <si>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</si>
  <si>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</si>
  <si>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</si>
  <si>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</si>
  <si>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</si>
  <si>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</si>
  <si>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</si>
  <si>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</si>
  <si>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</si>
  <si>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</si>
  <si>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</si>
  <si>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</si>
  <si>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</si>
  <si>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</si>
  <si>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</si>
  <si>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</si>
  <si>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</si>
  <si>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</si>
  <si>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</si>
  <si>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</si>
  <si>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</si>
  <si>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</si>
  <si>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https://www.dinac.gov.py/v3/index.php/documentos1/item/2541-buzon-de-sugerencias-quejas-y-reclamos</t>
  </si>
  <si>
    <t>DIRECCIÓN DE AERONÁUTICA - GERENCIA DE NORMAS DE NAVEGACIÓN AÉREA</t>
  </si>
  <si>
    <t>DIRECCION DE METEOROLOGÍA E HIDROLOGÍA</t>
  </si>
  <si>
    <t>TARIFAS PARA LAS ACTIVIDADES AEREAS</t>
  </si>
  <si>
    <t>CUMPLIMIENTO DEL DECRETO 8701/2012</t>
  </si>
  <si>
    <t>RESOLUCION DINAC N° 315/2023</t>
  </si>
  <si>
    <t>REMISIÓN MENSUAL DE CUANTIFICACIÓN DE PRODUCTOS DE LA GERENCIA DE LICENCIAS AL PERSONAL AERONÁUTICO</t>
  </si>
  <si>
    <t>DIRECCIÓN DE AEROPUERTOS</t>
  </si>
  <si>
    <t>Resultados Logrados</t>
  </si>
  <si>
    <t>Comunidad Aeronáutica en General</t>
  </si>
  <si>
    <t>Servicios a Usuarios dentro del entorno confortable, saludable y seguro.</t>
  </si>
  <si>
    <t>Infraestructura adecuada para prestar Servicios Aeroportuarios</t>
  </si>
  <si>
    <t>Optima prestacion de los servicios Aeroportuarios</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</si>
  <si>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</si>
  <si>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</si>
  <si>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</si>
  <si>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</si>
  <si>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</si>
  <si>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</si>
  <si>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</si>
  <si>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</si>
  <si>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</si>
  <si>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</si>
  <si>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</si>
  <si>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</si>
  <si>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https://www.dinac.gov.py/v3/index.php/transparencia-y-anticorrupcion-dinac/rendicion-de-cuentas-al-ciudadano/item/2975-resolucion-n-300-2024</t>
  </si>
  <si>
    <t>POLITICA Y OBJETIVO DE LA CALIDAD</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</si>
  <si>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</si>
  <si>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</si>
  <si>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</si>
  <si>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</si>
  <si>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</si>
  <si>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</si>
  <si>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</si>
  <si>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</si>
  <si>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</si>
  <si>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</si>
  <si>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</si>
  <si>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</si>
  <si>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</si>
  <si>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</si>
  <si>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</si>
  <si>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</si>
  <si>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</si>
  <si>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6.1.Gestión de denuncias de corrupción</t>
  </si>
  <si>
    <t>7- CONTROL INTERNO Y EXTERNO</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</si>
  <si>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</si>
  <si>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</si>
  <si>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</si>
  <si>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</si>
  <si>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</si>
  <si>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</si>
  <si>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</si>
  <si>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</si>
  <si>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</si>
  <si>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</si>
  <si>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</si>
  <si>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</si>
  <si>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</si>
  <si>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</si>
  <si>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</si>
  <si>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</si>
  <si>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</si>
  <si>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</si>
  <si>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</si>
  <si>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 xml:space="preserve"> TB - CAL - 01                                                                              (12 indicadores)</t>
  </si>
  <si>
    <t>PRESENTACIÓN DE LOS MIEMBROS DEL COMITÉ DE RENDICIÓN DE CUENTAS AL CIUDADANO (CRCC)</t>
  </si>
  <si>
    <t>Operativo</t>
  </si>
  <si>
    <t>UNIDAD DE TRANSPARENCIA Y ANTICORRUPCION</t>
  </si>
  <si>
    <t>PARTICIPACION CIUDADANA</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</si>
  <si>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</si>
  <si>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</si>
  <si>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</si>
  <si>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</si>
  <si>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</si>
  <si>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</si>
  <si>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</si>
  <si>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</si>
  <si>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</si>
  <si>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</si>
  <si>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</si>
  <si>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</si>
  <si>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</si>
  <si>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</si>
  <si>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</si>
  <si>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</si>
  <si>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</si>
  <si>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</si>
  <si>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</si>
  <si>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</si>
  <si>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</si>
  <si>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</si>
  <si>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</si>
  <si>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</si>
  <si>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</si>
  <si>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</si>
  <si>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</si>
  <si>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</si>
  <si>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</si>
  <si>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</si>
  <si>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</si>
  <si>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</si>
  <si>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</si>
  <si>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</si>
  <si>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</si>
  <si>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</si>
  <si>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</si>
  <si>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</si>
  <si>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MATRIZ DE INFORMACIÓN MINIMA PARA INFORME DE RENDICIÓN DE CUENTAS AL CIUDADANO - EJERCICIO 2025</t>
  </si>
  <si>
    <t>Enlace Portal de Transparencia de la CGR</t>
  </si>
  <si>
    <t>Traslado fisico de servidores de la SENAC a la sede de la CGR. Los portales web de la anterior SENAC no estan operativos hasta nuevo aviso</t>
  </si>
  <si>
    <t>Observación: Publicado en la pagina de la DINAC. Las siglas CGR significa Contraloria General de la Republica - Portal de Transparencia Activa de la CGR</t>
  </si>
  <si>
    <t>https://www.dinac.gov.py/v3/index.php/transparencia-y-anticorrupcion-dinac/rendicion-de-cuentas-al-ciudadano/item/3309-resolucion-n-324-2025</t>
  </si>
  <si>
    <t>EJECUCIÓN</t>
  </si>
  <si>
    <t xml:space="preserve">CANTERO S.A. </t>
  </si>
  <si>
    <t>Abg. Maria Liz Viveros de Bazan</t>
  </si>
  <si>
    <t>Ing. Crista Maria Solis Cuevas</t>
  </si>
  <si>
    <t>Lic. Junnior David Paez Alarcon</t>
  </si>
  <si>
    <t>Jefa de Departamento de Seguridad de Informacion</t>
  </si>
  <si>
    <t>Lic. Alma Maria Luz Recalde de Caballero</t>
  </si>
  <si>
    <t>Lic. Mario David Pereira Gimenez</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</si>
  <si>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</si>
  <si>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3.4- Servicios o Productos Misionales (Depende de la Naturaleza de la Misión Insitucional, puede abarcar un Programa o Proyecto)</t>
  </si>
  <si>
    <t>Gestión Administrativa Institucional</t>
  </si>
  <si>
    <t>https://www.dinac.gov.py/v3/index.php/transparencia-y-anticorrupcion-dinac/rendicion-de-cuentas-al-ciudadano</t>
  </si>
  <si>
    <t>Regulación de la Aviación Civil</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</si>
  <si>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</si>
  <si>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Inspeccion, verificacion de funcionamiento y recuperacion de datos semanal de punto de control hidrologico de Arroyo Mburicao</t>
  </si>
  <si>
    <t>Comisiones de servicio, asesoramiento MADES, relevamiento, mantenimiento de estaciones hidrologicos y visualizacion de datos</t>
  </si>
  <si>
    <t>A la espera de nuevos lineamientos de la Contraloria General de la Republica CGR, sobre este componente.</t>
  </si>
  <si>
    <t>Mg. Mercedes Patricia Samaniego Colman</t>
  </si>
  <si>
    <t>ADMINISTRACION DEL AEROPUERTO INTERNACIONAL "GUARANI" - AIG</t>
  </si>
  <si>
    <t>i) Población nacional mejor informada y protegida.</t>
  </si>
  <si>
    <t>h) Personal de la DINAC protegido.</t>
  </si>
  <si>
    <t>g) Pasajeros dentro de entornos confortables, saludables y seguros.</t>
  </si>
  <si>
    <t>f) Usuarios del transporte aéreo protegidos.</t>
  </si>
  <si>
    <t xml:space="preserve">e) Actividades de regulación y supervisión mejoradas. </t>
  </si>
  <si>
    <t xml:space="preserve">d) Servicios de Navegación Aérea vigilados, en cumplimiento a los estándares de la seguridad operacional establecida en la normativa vigente. </t>
  </si>
  <si>
    <t>c) Aseguramiento de la conectividad del país con la aplicación de incentivos a las compañías.</t>
  </si>
  <si>
    <t xml:space="preserve">a) Operaciones aéreas seguras. </t>
  </si>
  <si>
    <t xml:space="preserve">COBRO DE TASAS VIGENTES </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</si>
  <si>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</si>
  <si>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</si>
  <si>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</si>
  <si>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 xml:space="preserve">ASIGNACIÓN DE AERONAVES </t>
  </si>
  <si>
    <t>CUMPLIMIENTO DE NORMATIVAS</t>
  </si>
  <si>
    <t>COMUNIDAD AERONAUTICA NACIONAL E INTERNACIONAL</t>
  </si>
  <si>
    <t>CODIGO BINARIO ASIGNADO</t>
  </si>
  <si>
    <t>GERENCIA DE INSPECCION DE LOS SERVICIOS DE NAVEGACION AEREA  - GIANS</t>
  </si>
  <si>
    <t xml:space="preserve">VIGILANCIA CONTINUA DE LOS SERVICIOS DE NAVEGACION AEREA </t>
  </si>
  <si>
    <t>Cumplimiento del Plan Anual de Inspección/Vigilancia ANS.-</t>
  </si>
  <si>
    <t>Cumplimiento del Plan de Inspectoria Anual 100%</t>
  </si>
  <si>
    <t>PROVEEDOR DE SERVICIOS Y COMUNIDAD AERONAUTICA</t>
  </si>
  <si>
    <t>Res. N° 360/2025</t>
  </si>
  <si>
    <t>Res. N° 360/2025 "Por la que se aprueba el Plan Anual de Inspectoria de Aerodromos - Periodo 2025 de la GNAGA/SDNA/DAC-DINAC</t>
  </si>
  <si>
    <t>REGLAMENTOS DE SANCIONES  PARA LOS PROVEEDORES DE SERVICIO</t>
  </si>
  <si>
    <t>NORMAS Y REGLAMENTOS ACTUALIZADOS</t>
  </si>
  <si>
    <t>Incluir y vincular los resultados de los controles de vigilancia establecidos en el programa nacional de control de calidad (PNCC) al reglamento de faltas y sanciones (Res N° 790/2013)</t>
  </si>
  <si>
    <t>OTORGAMIENTO DE CERTIFICADO DE HABILITACION TECNICA (CHT)</t>
  </si>
  <si>
    <t>SEGURIDADA OPERACIONAL</t>
  </si>
  <si>
    <t>Informes de cuantificacion de metas y evaluacion presupuestaria.</t>
  </si>
  <si>
    <t>HABILITACION DE AERÓDROMO Y HELIPUERTOS DE USO PRIVADO</t>
  </si>
  <si>
    <t>GERENCIA DE SISTEMA DE GESTIÓN DE CALIDAD - DAC</t>
  </si>
  <si>
    <t>PROCESOS CERTIFICADOS POR LAS NORMAS ISO 9001:2015</t>
  </si>
  <si>
    <t>MANTENER LOS PROCESOS CERTIFICADOS EN CADA ÁREA QUE CUENTA CON LA CERTIFICACIÓN - SAVSEC</t>
  </si>
  <si>
    <t>MANTENER CERTIFICACIÓN VIGENTE</t>
  </si>
  <si>
    <t xml:space="preserve">DAC, ÁREAS CON CERTIFICACIÓN Y COMUNIDAD AERONÁUTICA Y PARTES INTERESADAS </t>
  </si>
  <si>
    <t xml:space="preserve">AUDITORIAS INTERNAS Y EXTERNAS SATISFACTORIAS </t>
  </si>
  <si>
    <t>CERTIFICADO DE CALIDAD VIGENTE</t>
  </si>
  <si>
    <t>MANTENER LOS PROCESOS CERTIFICADOS EN CADA ÁREA QUE CUENTA CON LA CERTIFICACIÓN - GNAGA</t>
  </si>
  <si>
    <t>MANTENER LOS PROCESOS CERTIFICADOS EN CADA ÁREA QUE CUENTA CON LA CERTIFICACIÓN - GNNA</t>
  </si>
  <si>
    <t>CERTIFICADO DE CALIDAD EN PROCESO</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</si>
  <si>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</si>
  <si>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Auditoría, Dictamenes y Memorandum Economico-Financiero</t>
  </si>
  <si>
    <t>INSPECCIÓN DE CENTROS DE INSTRUCCIÓN</t>
  </si>
  <si>
    <t>VERIFICACIÓN DE COMPETENCIA TCP</t>
  </si>
  <si>
    <t>SEGÚN SOLICITUD</t>
  </si>
  <si>
    <t xml:space="preserve">COMUNIDAD AERONAUTICA </t>
  </si>
  <si>
    <t>INFORME DE VERIFICACIÓN</t>
  </si>
  <si>
    <t>GERENCIA DE AERONAVEGABILIDAD- AIR</t>
  </si>
  <si>
    <t>CERTIFICADO DE PERMISO DE PERMANENCIA DE AERONAVES</t>
  </si>
  <si>
    <t>EMITR PERMISO DE PERMANECIA</t>
  </si>
  <si>
    <t>NOTA GAIR</t>
  </si>
  <si>
    <t xml:space="preserve">FORMACIÓN </t>
  </si>
  <si>
    <t>FUNCIONARIOS, COMUNIDAD AERONÁUTICA.</t>
  </si>
  <si>
    <t xml:space="preserve">CONTROL Y VIGILANCIA DE LA EXPEDICIÓN DE LOS CERTIFICADOS MÉDICOS AERONÁUTICOS (CMA) </t>
  </si>
  <si>
    <t>NINGUNO</t>
  </si>
  <si>
    <t xml:space="preserve"> INSPECCIONES A MÉDICOS EXAMINADORES AERONÁUTICOS –AME.</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</si>
  <si>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</si>
  <si>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</si>
  <si>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</si>
  <si>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APROBACION DE PROGRAMAS DE SEGURIDAD</t>
  </si>
  <si>
    <t xml:space="preserve">CAP AVSEC 73/001, CAP AVSEC N° 048/002, CAP AVSEC N°047/002, CAP AVSEC N° 001/074, CAP AVSEC N° 075/003, CAP AVSEC 076/001    </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</si>
  <si>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</si>
  <si>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</si>
  <si>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 INFORME DE PRUEBAS, INVESTIGACIÓN DE SEGURIDAD AVSEC</t>
  </si>
  <si>
    <t>DIRECCION DE AERONAUTICA</t>
  </si>
  <si>
    <t xml:space="preserve">DIRECCION DE METEOROLOGIA E HIDROLOGIA </t>
  </si>
  <si>
    <t>https://informacionpublica.paraguay.gov.py/#!/</t>
  </si>
  <si>
    <t>GRUPO SAN ALFREDO S.R.L.</t>
  </si>
  <si>
    <t>PROMEC S.R.L.</t>
  </si>
  <si>
    <t>PURO LIMPIO S.A.</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</si>
  <si>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</si>
  <si>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1.203 Certificados</t>
  </si>
  <si>
    <t>1.203 usuarios</t>
  </si>
  <si>
    <t>1.201.115 Servicios</t>
  </si>
  <si>
    <t>1.201.115 usuarios</t>
  </si>
  <si>
    <t>1.735.800 Informes</t>
  </si>
  <si>
    <t>7 millones de habitantes</t>
  </si>
  <si>
    <t>100 Cursos</t>
  </si>
  <si>
    <t>10 Cuotas</t>
  </si>
  <si>
    <t>Buzón de Queja de las áreas internas de la DINAC.</t>
  </si>
  <si>
    <t>Resolución DINAC N° 667/2023</t>
  </si>
  <si>
    <t>Utilización del idioma Guaraní, en cumplimiento a la Ley de Lenguas N° 4251/2010.</t>
  </si>
  <si>
    <t>Se sugiere la implementación y utilización del idioma guarani en el correo electrónico institucional asi como en la pagina web y documentos institucionales.</t>
  </si>
  <si>
    <t>Memorandum CyS N° 08/2025. Expediente DINAC N° 236450/2025</t>
  </si>
  <si>
    <t>OTRAS TRANSFERENCIAS CORRIENTES AL SECTOR PÚBLICO O PRIVADO</t>
  </si>
  <si>
    <r>
      <t xml:space="preserve">Periodo del informe: </t>
    </r>
    <r>
      <rPr>
        <b/>
        <sz val="14"/>
        <color rgb="FF1809D9"/>
        <rFont val="Garamond"/>
        <family val="1"/>
      </rPr>
      <t>INFORME PARCIAL - TERCER TRIMESTRE JULIO A SETIEMBRE 2025</t>
    </r>
  </si>
  <si>
    <t>Julio</t>
  </si>
  <si>
    <t>Agosto</t>
  </si>
  <si>
    <t>Setiembre</t>
  </si>
  <si>
    <t>Resultados Logrados (al 30/09/2025)</t>
  </si>
  <si>
    <t>Ejecutado Tercer Trimestre</t>
  </si>
  <si>
    <r>
      <t xml:space="preserve">Pendiente de publicacion, plazo de vencimiento </t>
    </r>
    <r>
      <rPr>
        <b/>
        <sz val="11"/>
        <color rgb="FFFF0000"/>
        <rFont val="Calibri"/>
        <family val="2"/>
        <scheme val="minor"/>
      </rPr>
      <t>21/10/2025</t>
    </r>
  </si>
  <si>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</si>
  <si>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Actividades</t>
  </si>
  <si>
    <t>Meta/Objetivo</t>
  </si>
  <si>
    <t>https://www.dinac.gov.py/v3/index.php/transparencia-y-anticorrupcion-dinac/item/3443-plan-anual-de-transparencia-e-integridad-segundo-informe-2025</t>
  </si>
  <si>
    <r>
      <t xml:space="preserve">En fecha </t>
    </r>
    <r>
      <rPr>
        <b/>
        <sz val="11"/>
        <color rgb="FFFF0000"/>
        <rFont val="Calibri"/>
        <family val="2"/>
        <scheme val="minor"/>
      </rPr>
      <t>24 de julio del 2025</t>
    </r>
    <r>
      <rPr>
        <sz val="11"/>
        <color theme="1"/>
        <rFont val="Calibri"/>
        <family val="2"/>
        <scheme val="minor"/>
      </rPr>
      <t>, funcionarios de la Unidad de Transparencia y Anticorrupcion - UTA, con conjunto con representantes de la Unidad Operativa de Contrataciones - UOC, se reunieron para identificar, analizar y realizar acciones que permitan erradicar o mitigar los posibles focos de riesgos de corrupcion de la Direccion Nacional de Aeronautica Civil - DINAC, mencionados en la ejecucion del Plan Anual de Transparencia e Integridad Publica. Tambien se establecio que los informes de los resultados de la implementacion del Componente de Gestion de Riesgos sean utiizados como evidencias en el marco de control interno.</t>
    </r>
  </si>
  <si>
    <t>Identificar las debilidades institucionales y prever la ocurrencia de hechos de corrupcion que pueden afectar el cumplimiento integro de los propositos.</t>
  </si>
  <si>
    <t>Boletin Altura diaria de ríos</t>
  </si>
  <si>
    <t>Operativizar los productos de ambos departamentos (Pronósticos hidrológicos y monitoreo hidrológico)</t>
  </si>
  <si>
    <t>Usuarios en general, y en particular los sectores de hidrología.</t>
  </si>
  <si>
    <t>******</t>
  </si>
  <si>
    <t>https://www.meteorologia.gov.py/wp-content/uploads/2025/09/altura_diaria-23.pdf</t>
  </si>
  <si>
    <t>Presentar una proyección semanal del nivel del río en los principales puertos del río Paraguay.</t>
  </si>
  <si>
    <t>Usuarios varios: SEN, ANNP, MOPC, MADES, entre otros.</t>
  </si>
  <si>
    <t>https://www.meteorologia.gov.py/wp-content/uploads/2025/09/Boletin_hidrologico_22set2025.pdf</t>
  </si>
  <si>
    <t>Boletín de monitoreo trimestral de cuencas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</si>
  <si>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</si>
  <si>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</si>
  <si>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https://www.meteorologia.gov.py/wp-content/uploads/2025/09/Monitoreo-Trimestral-Cuencas.pdf</t>
  </si>
  <si>
    <t>Boletín de monitoreo mensual de cuencas</t>
  </si>
  <si>
    <t>Presentar mapas mensuales sobre las condiciones de la precipitación, su anomalía así como el índice estandarizado de precipitación para las principales cuencas del país y la región.</t>
  </si>
  <si>
    <t>https://www.meteorologia.gov.py/wp-content/uploads/2025/09/Monitoreo-Mensual-Cuencas.pdf</t>
  </si>
  <si>
    <t xml:space="preserve">Boletín de resúmen hidrológico mensual </t>
  </si>
  <si>
    <t>Presentar un resumen de las estadísticas mensuales del nivel del río Paraguay en los principales puertos de análisis.</t>
  </si>
  <si>
    <t>https://www.meteorologia.gov.py/wp-content/uploads/2025/09/Resumen-mensual.pdf</t>
  </si>
  <si>
    <t>Boletín de Pronóstico hidrológico mensual</t>
  </si>
  <si>
    <t>Presentar las perspectivas del nivel del río Paraguay para un horizonte de pronóstico de 1 mes.</t>
  </si>
  <si>
    <t>Usuarios en general, SEN, ANNP, MOPC, MADES y en particular los sectores de hidrología.</t>
  </si>
  <si>
    <t>https://www.meteorologia.gov.py/wp-content/uploads/2025/09/Pronostico-Hidrologico-Mensual_septiembre.pdf</t>
  </si>
  <si>
    <t>Boletín de Pronóstico hidrológico trimestral</t>
  </si>
  <si>
    <t>Presentar las perspectivas trimestrales del nivel del río Paraguay.</t>
  </si>
  <si>
    <t>https://www.meteorologia.gov.py/wp-content/uploads/2025/09/Pronostico-Hidrologico-Trimestral_SON.pdf</t>
  </si>
  <si>
    <t>Actualizacion del nivel del río tanto en puertos del río Paraguay como Paraná</t>
  </si>
  <si>
    <t>Carga y actualización de datos de nivel del río de distintos puertos del río Paraguay y Paraná.</t>
  </si>
  <si>
    <t>https://www.meteorologia.gov.py/nivel-rio/indexconvencional.php</t>
  </si>
  <si>
    <t>Boletines de pronóstico de caudales Río Paraguay y Paraná</t>
  </si>
  <si>
    <t>Presentar las perspectivas de caudales en los principales puertos del río Paraguay y Paraná.</t>
  </si>
  <si>
    <t>https://www.meteorologia.gov.py/pronostico-de-caudales/</t>
  </si>
  <si>
    <t>Boletines de monitoreo de niveles mínimos de los ríos Paraguay y Paraná.</t>
  </si>
  <si>
    <t>Evaluar los niveles mínimos de los río Parguay y Paraná.</t>
  </si>
  <si>
    <t>https://www.meteorologia.gov.py/wp-content/uploads/2025/09/Boletin-parana-3.pdf</t>
  </si>
  <si>
    <t>Coordinación de trabajos entre los países miembros.</t>
  </si>
  <si>
    <t>Entrega de pedidos</t>
  </si>
  <si>
    <t>Procesamiento de pedidos provenientes del departamento de Servicios al público de la DMH (entrega de datos de caudal y nivel según requerimiento de los interesados).</t>
  </si>
  <si>
    <t>Capacitaciones</t>
  </si>
  <si>
    <t>Capacitación: Taller Sistema de Información WIS de la OMM.</t>
  </si>
  <si>
    <t xml:space="preserve">Gerencia de pronósticos hidrológicos. </t>
  </si>
  <si>
    <t>Elaboracion de  boletines de variacion de las minimas historicas de los Rios Paraguay  y Parana, con datos de niveles previamente verificados.</t>
  </si>
  <si>
    <t xml:space="preserve">Poner a disposición de los usuarios gráficos de las variaciones dirias  del nivel de los Rios Paraguay y Parana comparando con sus minimas historicas en las diferentes estaciones Hidrologicas. </t>
  </si>
  <si>
    <t>Operativizar los productos del dpto de Cuencas Hidrograficas en el monitoreos hidrológico.</t>
  </si>
  <si>
    <t>Usuarios internos y externos de nuestra institucion.</t>
  </si>
  <si>
    <t>https://www.meteorologia.gov.py/wp-content/uploads/2025/06/Boletin_monitoreoPy-1.pdf</t>
  </si>
  <si>
    <t>Capacitaciones varias</t>
  </si>
  <si>
    <t xml:space="preserve">Participacion en el Curso Teórico-Práctico sobre el Uso y Aplicaciones del Radón en Estudios Hidrológicos del 07 al 09 de julio de 2025, en el campus UNA-CEMIT </t>
  </si>
  <si>
    <t>https://cemit.una.py/cemit-y-cnea-capacitan-en-tecnicas-isotopicas-para-la-gestion-del-agua-subterranea/</t>
  </si>
  <si>
    <t>Participacion en el Taller de Implementación del sistema de Comunicacion WIS de la OMM, del 16 al 18 de septiembre de 2025-Asuncion-Py</t>
  </si>
  <si>
    <t>….</t>
  </si>
  <si>
    <t>Captacion de datos hidrometricos del Club Nautico San Bernardino, para monitoreo de la estacion hidrologica automatica del CNSB</t>
  </si>
  <si>
    <t xml:space="preserve">Puesta operativo de los datos hidrometricos de la estacion automatica del CNSB, monitoreo,control del nivel del Lago Ypacarai , descarga en el Rio Salado </t>
  </si>
  <si>
    <t>Mejorar y optimizar  la gestion del agua en la cuencia del Lago Ypacarai.</t>
  </si>
  <si>
    <t>Población de la cuenca del lago Ypacarai.</t>
  </si>
  <si>
    <t>Sistema de Gestión de Calidad</t>
  </si>
  <si>
    <t>Certificación bajo la norma ISO 9001:2015</t>
  </si>
  <si>
    <t>Estandarización de los Procesos</t>
  </si>
  <si>
    <t>Comunidad Aeronáutica</t>
  </si>
  <si>
    <t>Certificación del Sistema de Gestión de Calidad de los Servicios Meteorológicos Aeronáuticos bajo la norma ISO 9001:2015</t>
  </si>
  <si>
    <t>INFORME CONCENTRADO DE AUDITORÍA (ASR) - SGS PARAGUAY</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</si>
  <si>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</si>
  <si>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</si>
  <si>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1.578.000 Informes Meteorológicos, Climáticos e Hidrológicos de alta calidad para los distintos sectores de usuarios.</t>
  </si>
  <si>
    <t>Poblacion en General</t>
  </si>
  <si>
    <t xml:space="preserve"> De Julio a Setiembre=448,609 28,4%  ENERO A SETIEMBRE 56,7%          </t>
  </si>
  <si>
    <t xml:space="preserve">Poblacion de los distintos sectores informados. </t>
  </si>
  <si>
    <t xml:space="preserve">Informes mensuales de Avance de Metas Poductivas </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</si>
  <si>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</si>
  <si>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</si>
  <si>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</si>
  <si>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Público en General</t>
  </si>
  <si>
    <t>Informes elaborados</t>
  </si>
  <si>
    <t>Archivos de la Gerencia Administrativa.</t>
  </si>
  <si>
    <t>Anuario Climatológico: Gestión de datos meterológicos de la DMH todo el año 2024,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</si>
  <si>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</si>
  <si>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</si>
  <si>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</si>
  <si>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El anuario 2024 está publicado.</t>
  </si>
  <si>
    <t>https://www.meteorologia.gov.py/publicaciones/</t>
  </si>
  <si>
    <t>Boletín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</si>
  <si>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</si>
  <si>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</si>
  <si>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https://www.meteorologia.gov.py/wp-content/uploads/2025/09/trimestral_pronos_SON_2025.pdf</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</si>
  <si>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</si>
  <si>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</si>
  <si>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https://www.meteorologia.gov.py/wp-content/uploads/2025/09/precip_diaria_25092025.pdf</t>
  </si>
  <si>
    <t>Boltín Climatologico mensual: Gestión de datos e informes nacionales, regionales y global para elaborar informes mensual y mapas a escala mensual.</t>
  </si>
  <si>
    <t>Evaluar el comportamiento de los acumulados de lluvias mensuales con relación a los valores normales y su progresión durante el año en curso.</t>
  </si>
  <si>
    <t>https://www.meteorologia.gov.py/wp-content/uploads/2025/06/boletin_climatico_2025.pdf</t>
  </si>
  <si>
    <t>Boltín Climatologico trimestral. Gestión de datos e informes nacionales, regionales y global para elaborar informes trimestral y mapas a escala trimestral.</t>
  </si>
  <si>
    <t>Evaluar el comportamiento de los acumulados de lluvias trimestrales con relación a los valores normales y su progresión durante el año en curso.</t>
  </si>
  <si>
    <t>https://www.meteorologia.gov.py/wp-content/uploads/2025/09/boletin_climatico_092025.pdf</t>
  </si>
  <si>
    <t xml:space="preserve"> Pronóstico Subestacional a 15 días</t>
  </si>
  <si>
    <t>Brindar información confiable sobre condiciones meteorológicas esperadas hasta 15 días, para apoyar la toma de decisiones en la agricultura, gestión de recursos hídricos, protección civil y otros sectores sensibles al clima.</t>
  </si>
  <si>
    <t>https://www.meteorologia.gov.py/wp-content/uploads/2025/09/Pronostico_subestacional_25092025.pdf</t>
  </si>
  <si>
    <t>Participación FORO HIDROCLIMÁTICO</t>
  </si>
  <si>
    <t>Presentación sobre productos de monitoreo climático y pronóstico climático para los próximos meses.</t>
  </si>
  <si>
    <t>https://www.meteorologia.gov.py/wp-content/uploads/2025/07/INFORME-FINAL_FORO-HIDROCLIMATICO_PILAR_2025.pdf</t>
  </si>
  <si>
    <t>Capacitación WIS (Sistema de Información Global de la OMM)</t>
  </si>
  <si>
    <t>Capacitar a los participantes en el uso del Sistema de Información de la OMM (WIS) para acceder, intercambiar y gestionar datos meteorológicos, climáticos y ambientales, fortaleciendo la capacidad de toma de decisiones basadas en información confiable y estandarizada a nivel nacional e internacional.</t>
  </si>
  <si>
    <t xml:space="preserve">Plantel de funcionarios asociados al area. </t>
  </si>
  <si>
    <t>http://wis2py.meteorologia.gov.py/</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</si>
  <si>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</si>
  <si>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</si>
  <si>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</si>
  <si>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USUSARIO EN GENERAL</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</si>
  <si>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</si>
  <si>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</si>
  <si>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</si>
  <si>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</si>
  <si>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</si>
  <si>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https://www.meteorologia.gov.py/wp-content/uploads/2023/04/</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</si>
  <si>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</si>
  <si>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</si>
  <si>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</si>
  <si>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</si>
  <si>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GESTIÓN PARA LA RECEPCIÓN DEL SEGUNDO LOTE DE INSUMOS PARA RADIO SONDA</t>
  </si>
  <si>
    <t>BRINDAR DATOS METEOROLÓGICOS EN LA VERTICAL DE LA ATMÓSFERA</t>
  </si>
  <si>
    <t xml:space="preserve">PROVEER DATOS DE ALTURA PARA LA COMUNIDAD INTERNACIONAL E INTERNACIONAL. </t>
  </si>
  <si>
    <t>PROVEER DATOS DE ALTURA PARA LA COMUNIDAD NACIONAL E INTERNACIONAL</t>
  </si>
  <si>
    <t xml:space="preserve">DATOS OPORTUNOS </t>
  </si>
  <si>
    <t>https://www.contrataciones.gov.py/buscador/general.html?filtro=INSUMOS+PARA+RADIO+SONDA&amp;page=                                                                   ID de Licitación 425270</t>
  </si>
  <si>
    <t>GESTIÓN PARA LANZAMIENTO DE RADIO SONDEOS DIARIOS DESDE EL AISP</t>
  </si>
  <si>
    <t xml:space="preserve">COMUNIDAD AERONÁUTICA, COMUNIDAD INTERNACIONAL Y NACIONAL. </t>
  </si>
  <si>
    <t xml:space="preserve">https://weather.uwyo.edu/upperair/sounding.htmhttps://rawinsonde.com/thunder_app/  </t>
  </si>
  <si>
    <t>GESTION PARA LA ELABORACION DE MENSAJES OPMET AISP-AIG Y AERODROMOS INTERIOR</t>
  </si>
  <si>
    <t xml:space="preserve">ELABORAR INFORMACION Y MENSAJES METEOROLÓGICA AERONÁUTICOS </t>
  </si>
  <si>
    <t>BRINDAR INFORMACION AERONÁUTICA ACERCA DE LAS CONDICIONES EN CADA AEROPUERTO, COMO ASI TAMBIEN UN PRONOSTICO  PARA DICHOS AIG Y AISP.</t>
  </si>
  <si>
    <t>COMUNIDAD AERONÁUTICA</t>
  </si>
  <si>
    <t>GARANTIZAR LAS OPERACIONES AERONAUTICAS</t>
  </si>
  <si>
    <t>GESTION PARA LA REALIZACIÓN DE TALLERES PARA EL FORTALECIMIENTO DE CAPACIDADES DE LA METEOROLOGIA AERONÁUTICA EN PARAGUAY</t>
  </si>
  <si>
    <t xml:space="preserve">BRINDAR UNA ACTUALIZACIÓN Y FORTALECIMIENTO DE LAS CAPACIDADES EN METEOROLOGÍA AERONÁUTICA. </t>
  </si>
  <si>
    <t xml:space="preserve">DOTAR DE MAYOR CONOCIMIENTO AL PERSONAL TÉCNICO OPERATIVO SOBRE LAS TORMENTAS SEVERAS Y SU IMPACTO EN LA ACIACIÓN. FORTALECER LAS CAPACIDADES DEL PERSONAL TÉCNICO OPERATIVO. </t>
  </si>
  <si>
    <t>COMUNIDAD AERONÁUTICA Y FUNCIONARIOS DE LA DMH-DINAC</t>
  </si>
  <si>
    <t>CAPACITACIÓN DEL FUNCIONARIO TÉCNICO OPERATIVO.</t>
  </si>
  <si>
    <t xml:space="preserve">Exp. DINAC 226389 </t>
  </si>
  <si>
    <t>GESTIÓN PARA BRINDAR APOYO TÉNCICO EN EL ÁREA DE PREDICCIÓN EN EL MUNDIAL DE RALLY PARAGUAY 2025</t>
  </si>
  <si>
    <t>BRINDAR DATOS E INFORMACIÓN OPORTUNA PARA ASEGURAR LA PRESTACIÓN DE SERVICIOS METEOROLÓGICOS AERONÁUTICOS EN SGEN.</t>
  </si>
  <si>
    <t>CONTRIBUIR A LA SEGURIDAD OPERACIONAL.</t>
  </si>
  <si>
    <t>RESOLUCION 1306/2025</t>
  </si>
  <si>
    <t>GESTION PARA LA PARTICIPACION DEL TALLER DE WIS - PROTOCOLO DE INTERCAMBIO DE DATOS DE LA OMM</t>
  </si>
  <si>
    <t>BRINDAR CAPACITACIÓN PARA ESTAR ACORDES A LAS EXIGENCIAS MUNDIALES PARA EL INTERCAMBIO DE DATOS</t>
  </si>
  <si>
    <t xml:space="preserve">CONTRIBUIR A LA ESTANDARIZACIÓN PARA EL INTERCAMBIO DE DATOS </t>
  </si>
  <si>
    <t>COMUNIDAD NACIONAL E INTERNACIONAL</t>
  </si>
  <si>
    <t>RESOLUCION 1286/2025</t>
  </si>
  <si>
    <t xml:space="preserve">GESTION PARA LA EMISIÓN DE ALERTAS TEMPRANAS EN FORMATO CAP (Protocolo de Alerta Común, C.A.P. por sus siglas en inglés) </t>
  </si>
  <si>
    <t>ADVERTIR A LA COMUNIDAD NACIONAL E INTERNACIONAL SOBRE LA POSIBLE OCURRENCIA DE EVENTOS METEOROLÓGICOS DE ALTO IMPACTO</t>
  </si>
  <si>
    <t>PROPORCIONAR INFROMACIÓN METEOROLÓGICA ESTANDARIZADA A LA COMUNIDAD NACIONAL E INTERNACIONAL</t>
  </si>
  <si>
    <t xml:space="preserve">PROPORCIONAL INFORMACIÓN OPORTUNA PARA SALVAGUARDAR LA VIDA Y LOS BIENES. </t>
  </si>
  <si>
    <t>https://severeweather.wmo.int/v2/index.html</t>
  </si>
  <si>
    <t>REMISIÓN DE DOCUMENTOS TÉCNICOS – LLAMADO LPN “ADQUISICIÓN DE EQUIPOS PARA ALMACENAMIENTO Y PROCESAMIENTO DE DATOS CLIMATOLÓGICOS” ID Nº 468.536 – EXP. DINAC N° 243499</t>
  </si>
  <si>
    <t>MANTENER OPERATIVA LA RED DE ESTACIONES METEOROLÓGICAS AUTOMÁTICAS</t>
  </si>
  <si>
    <t xml:space="preserve">GARANTIZAR A LA OPERATIVIDAD DE LOS SISTEMAS DE OBSERVACION   </t>
  </si>
  <si>
    <t>MEMORÁNDUM GSOM Nº 116/2025 remitido el 03/07/2025</t>
  </si>
  <si>
    <t>REMISIÓN DE DOCUMENTOS TÉCNICOS – LLAMADO MCN “ADQUISICIÓN DE TÓNER Y CARTUCHOS PARA LA DINAC” ID Nº 467.689 – EXP. DINAC N°  244541</t>
  </si>
  <si>
    <t>MEMORÁNDUM GSOM Nº 123/2025 remitido el 07/07/2025</t>
  </si>
  <si>
    <t>REMISIÓN DE DOCUMENTOS TÉCNICOS – LLAMADO LPN “SERVICIO DE DESARROLLO DE SISTEMAS DE LA DMH” ID Nº 467787 – EXP. DINAC N° 247391</t>
  </si>
  <si>
    <t>MEMORÁNDUM GSOM Nº 150/2025 remitido el 13/08/2025</t>
  </si>
  <si>
    <t>REMISIÓN DE DOCUMENTOS TÉCNICOS – LLAMADO LPN “SERVICIO DE ENLACES Y TRANSMISION DE DATOS HIDROMETEOROLOGICOS” ID Nº 467.827 – EXP. DINAC N° 249279.</t>
  </si>
  <si>
    <t>MEMORÁNDUM GSOM Nº 159/2025 remitido el 26/08/2025</t>
  </si>
  <si>
    <t>DOCUMENTOS TÉCNICOS DEL LLAMADO A LPN ADQUISICION DE LICENCIAS, SOFTWARE Y OTROS PARA LA DINAC ID Nº 468515 – EXP. DINAC N° 250471</t>
  </si>
  <si>
    <t>MEMORÁNDUM GSOM Nº 161/2025 remitido el 29/08/2025</t>
  </si>
  <si>
    <t>DOCUMENTOS TÉCNICOS PARA EL INICIO DEL PROCESO LPN “ADQUISICIÓN DE ESTACIONES HIDROMETEOROLOGICAS AUTOMÁTICAS Y REPUESTOS” COMPROMISO CONTRATO DE GESTIÓN POR RESULTADOS CNEP – DINAC” - EXP. DINAC 250694</t>
  </si>
  <si>
    <t>MEMORÁNDUM GSOM Nº 167/2025 remitido el 01/09/2025</t>
  </si>
  <si>
    <t>DOCUMENTOS TÉCNICOS DEL LLAMADO A MCN “MANTENIMIENTO PREVENTIVO Y CORRECTIVO DE SERVIDORES Y OTROS DE LOS DATACENTER DE LA DMH” ID Nº 468534 – EXP. DINAC N° 251527</t>
  </si>
  <si>
    <t>MEMORÁNDUM GSOM Nº 176/2025 remitido el 15/09/2025</t>
  </si>
  <si>
    <t>Solicitud de Adición al PAC 2025 e inicio del llamado referente a la “Adquisición de Estaciones Hidrometeorológicas Automáticas y Repuestos” - EXP. DINAC N° 250694</t>
  </si>
  <si>
    <t>MEMORÁNDUM GSOM Nº 179/2025 remitido el 18/09/2025</t>
  </si>
  <si>
    <t>DOCUMENTOS TÉCNICOS PARA EL INICIO DEL PROCESO DE MENOR CUANTÍA NACIONAL PARA EL “MANTENIMIENTO DE LOS GENERADORES DE HIDRÓGENO DE LOS SISTEMAS DE OBSERVACIÓN AEROLÓGICA DE LA DINAC” -  EXP. DINAC N° 251881</t>
  </si>
  <si>
    <t>MEMORÁNDUM GSOM Nº 180/2025 remitido el 18/09/2025</t>
  </si>
  <si>
    <t>DOCUMENTOS TÉCNICOS PARA EL INICIO DEL PROCESO DE MENOR CUANTÍA NACIONAL PARA EL “MANTENIMIENTO PREVENTIVO Y CORRECTIVO DE EQUIPOS DE LOS DATACENTER” - EXP. DINAC N° 252008</t>
  </si>
  <si>
    <t>MEMORÁNDUM GSOM Nº 185/2025 remitido el 22/10/2025</t>
  </si>
  <si>
    <t>GESTIÓN INTEGRAL PARA EL SOSTENIMIENTO DE LOS SISTEMAS DE OBSERVACIONES METEOROLÓGICAS, CONFORME A LAS NORMAS Y RECOMENDACIONES TÉCNICAS DE LA ORGANIZACIÓN METEOROLÓGICA MUNDIAL (OMM) Y LA ORGANIZACIÓN DE AVIACIÓN CIVIL INTERNACIONAL (OACI).</t>
  </si>
  <si>
    <t>GARANTIZAR LA VIGILANCIA ATMOSFÉRICA CONTINUA Y CONFIABLE PARA LA PRESTACIÓN DE SERVICIOS METEOROLÓGICOS E HIDROLÓGICOS MEDIANTE LA SOSTENIBILIDAD OPERATIVA DE LOS SISTEMAS DE OBSERVACIÓN ADMINISTRADOS POR LA DIRECCIÓN DE METEOROLOGÍA E HIDROLOGÍA (DMH), EN CONCORDANCIA CON LAS NORMAS Y LINEAMIENTOS ESTABLECIDOS POR LA ORGANIZACIÓN METEOROLÓGICA MUNDIAL (OMM) Y LA ORGANIZACIÓN DE AVIACIÓN CIVIL INTERNACIONAL (OACI).</t>
  </si>
  <si>
    <t>VERIFICACIÓN Y MANTENIMIENTO REGULAR DE EMA DISTRITO DE FULGENCIO YEGROS - DPTO. DE CAAZAPA</t>
  </si>
  <si>
    <t>Comunidad aeronáutica, organismos de respuesta ante emergencias productores, agropecuarios, instituciones educativas, tomadores de decisiones gubernamentales, ciudadanía en general.</t>
  </si>
  <si>
    <t>MEMORANDUN GSOM Nº 105/2025 remitido el 24/06/2025 - Resol. Nº 1105/2025</t>
  </si>
  <si>
    <t>VERIFICACIÓN Y MANTENIMIENTO REGULAR DE EMA DISTRITO 3 DE MAYO - DPTO. DE CAAZAPA</t>
  </si>
  <si>
    <t>VERIFICACIÓN Y MANTENIMIENTO REGULAR DE EMA DISTRITO DE YUTY - DPTO. DE CAAZAPA</t>
  </si>
  <si>
    <t>VERIFICACIÓN Y MANTENIMIENTO REGULAR DE EMA DISTRITO DE SAN JUAN DE NEPOMUCENO - DPTO. DE CAAZAPA</t>
  </si>
  <si>
    <t>VERIFICACIÓN Y MANTENIMIENTO REGULAR DE EMA YVAGA ROVAI - DISTRITO DE SAN MIGUAL QUYQUYHO - DPTO. DE PARAGUARI</t>
  </si>
  <si>
    <t>MEMORANDUN GSOM Nº 106/2025 remitido el 24/06/2025 - Resol. Nº 1145/2025</t>
  </si>
  <si>
    <t>VERIFICACIÓN Y MANTENIMIENTO REGULAR DE EMA 3RA. DIVISIÓN DE CABALLERIA DE CURUGUATY - DPTO. DE CANINDEYU</t>
  </si>
  <si>
    <t>VERIFICACIÓN Y MANTENIMIENTO REGULAR DE EMA 3RA. AGRIPLUS S.A. - ARAZAPE DE LA CIUDAD DE SAN MIGUEL - DPTO. DE MISIONES.</t>
  </si>
  <si>
    <t>MEMORANDUN GSOM Nº 107/2025 remitido el 24/06/2025 - Resol. Nº 1184/2025</t>
  </si>
  <si>
    <t>VERIFICACIÓN Y MANTENIMIENTO REGULAR DE EMA AEROPUERTO INTERNACIONAL GUARANI DE LA CIUDAD DE MINGA GUAZU - DPTO DE ALTO PARANA</t>
  </si>
  <si>
    <t>MEMORANDUN GSOM Nº 111/2025 remitido el 27/06/2025 - Resol. Nº 1169/2025</t>
  </si>
  <si>
    <t>VERIFICACIÓN Y MANTENIMIENTO REGULAR DE EMA AERÓDROMO DON EDUARDO SCHAERER VERA Y ARAGÓN EN LA CIUDAD DE CAAZAPA, DPTO- DE CAAZAPA.</t>
  </si>
  <si>
    <t>MEMORANDUN GSOM Nº 112/2025 remitido el 27/06/2025 - Resol. Nº 1205/2025</t>
  </si>
  <si>
    <t>VERIFICACIÓN Y MANTENIMIENTO REGULAR DE EMA TTE. AMIN AYUB, EN LA CIUDAD DE ENCARNACION, DPTO. ITAPUA.</t>
  </si>
  <si>
    <t>VERIFICACIÓN Y MANTENIMIENTO REGULAR DE EMA ESTABLECIMIENTO MONARCA, CIUDAD DE CARAYAO - DPTO. DE CAAGUAZU.</t>
  </si>
  <si>
    <t>MEMORANDUN GSOM Nº 125/2025 remitido el 08/07/2025 - Resol. Nº 1192/2025</t>
  </si>
  <si>
    <t>VERIFICACIÓN Y MANTENIMIENTO REGULAR DE EMA ASOCIACION TESAI PARAGUAY, CHOKOKUE RETA, CIUDAD SIMON BOLIVAR - DPTO. DE CAAGUAZU.</t>
  </si>
  <si>
    <t>VERIFICACIÓN Y MANTENIMIENTO REGULAR DE EMA UNICAN, FACULTAD DE CIENCIAS AGROPECUARIAS Y AMBIENTALES DE LA CIUDAD DE KATUETE - DPTO. CANINDEYU</t>
  </si>
  <si>
    <t>MEMORANDUN GSOM Nº 147/2025 remitido el 12/08/2025 - Resol. Nº 1470/2025</t>
  </si>
  <si>
    <t>VERIFICACIÓN Y MANTENIMIENTO REGULAR DE EMA ASOCIACIÓN TESAI REKA DE LA CIUDAD DE VILLA YGATIMI - DPTO. CANINDEYU</t>
  </si>
  <si>
    <t>VERIFICACIÓN Y MANTENIMIENTO REGULAR DE EMA UCA FACULTAD DE CIENCIAS AGROPECUARIAS DE LA CIUDAD DE CORONEL OVIEDO - DPTO. CAAGUAZU</t>
  </si>
  <si>
    <t xml:space="preserve">VERIFICACIÓN Y MANTENIMIENTO REGULAR DE EMA TTE. AMIN AYUB, EN LA CIUDAD DE ENCARNACION, DPTO. ITAPUA. EN MARCO DE ACTIVIDADES DEL UENO RALLY DEL PARAGUAY </t>
  </si>
  <si>
    <t>MEMORANDUN SDM Nº 172/2025 remitido el 21/07/2025 - Resol. Nº 1306/2025</t>
  </si>
  <si>
    <t>MEMORANDUN GSOM Nº 151/2025 remitido el 19/08/2025 - Resol. Nº 1496/2025</t>
  </si>
  <si>
    <t>VERIFICACIÓN Y MANTENIMIENTO REGULAR DE EMA FACULTAD DE INGENIERIA - UNE - DPTO DE ALTO PARANA</t>
  </si>
  <si>
    <t>VERIFICACIÓN Y MANTENIMIENTO REGULAR DE EMA SAN JUAN MISIONES - DPTO. MISIONES</t>
  </si>
  <si>
    <t>MEMORANDUN GSOM Nº 122/2025 remitido el 07/07/2025 - Resol. Nº 1185/2025</t>
  </si>
  <si>
    <t>VERIFICACIÓN Y MANTENIMIENTO REGULAR DE EMA QUYQUYHO - DPTO. PARAGUARI</t>
  </si>
  <si>
    <t>VERIFICACIÓN Y MANTENIMIENTO REGULAR DE EMA AEROP PROF. DR. AUGUSTO FUESTER, CIUDAD DE PEDRO JUAN CABALLERO - DPTO. DE AMAMBAY</t>
  </si>
  <si>
    <t>MEMORANDUN GSOM Nº 152/2025 remitido el 19/08/2025 - Resol. Nº 1530/2025</t>
  </si>
  <si>
    <t>VERIFICACIÓN Y MANTENIMIENTO REGULAR DE EMA COL. NAC. EMD SEBASTIAN YEGROS, CIUDAD DE SAN ESTANISLAO - DPTO. DE SAN PEDRO.</t>
  </si>
  <si>
    <t>VERIFICACIÓN Y MANTENIMIENTO REGULAR DE EMA ESTABLECIMIENTO SOMBRERO HOVY, CIUDAD TENIENTE ESTEBAN MARTINEZ - DPTO. DE VILLA HAYES</t>
  </si>
  <si>
    <t>MEMORANDUN GSOM Nº 129/2025 remitido el 14/07/2025 - Resol. Nº 1413/2025</t>
  </si>
  <si>
    <t>VERIFICACIÓN Y MANTENIMIENTO REGULAR DE EMA AEROP. PROF. DR. LUIS MA. ARGAÑA Y BASE AREA TTE. PELAYO PRAS GILL, CIUDAD DE MARISCAL ESTIGARRIBIA - DPTO. DE BOQUERON</t>
  </si>
  <si>
    <t>MEMORANDUN GSOM Nº 154/2025 remitido el 19/08/2025 - Resol. Nº 1538/2025</t>
  </si>
  <si>
    <t>VERIFICACIÓN Y MANTENIMIENTO REGULAR DE EMA ESTABLECIMIENTO NUEVE LUNAS - CIUDAD DE BLAS GARAY -DPTO. BOQUERON</t>
  </si>
  <si>
    <t>VERIFICACIÓN Y MANTENIMIENTO REGULAR DE EMA CAMPO LOA, DISTRICTO DE MCAL. ESTIGARRIBIA -DPTO. BOQUERON</t>
  </si>
  <si>
    <t>VERIFICACIÓN Y MANTENIMIENTO REGULAR DE EMA CAMPO COMUNAL DE CAMPO LARGO, DISTRICTO TTE. 1º MANUEL IRALA FERNANDEZ - DPTO. PRESIDENTE HAYES</t>
  </si>
  <si>
    <t>MEMORANDUN GSOM Nº 170/2025 remitido el 02/09/2025 - Resol. Nº 1629/2025</t>
  </si>
  <si>
    <t>GENERACIÓN, PROCESAMIENTO, ALMACENAMIENTO Y TRANSMISIÓN DE DATOS METEOROLÓGICOS A ESCALA NACIONAL, REGIONAL Y GLOBAL DESDE 19 ESTACIONES METEOROLÓGICAS DOTADAS DE PERSONAL, INTEGRADAS AL SISTEMA DE INFORMACIÓN DE LA OMM (WIS).</t>
  </si>
  <si>
    <t>VIGILANCIA ATMOSFÉRICA PARA LA PRESTACIÓN DE SERVICIOS</t>
  </si>
  <si>
    <t>TRANSMISIÓN DE MENSAJES CODIFICADOS EN CLAVE SYNOP</t>
  </si>
  <si>
    <t>USUARIOS AERONÁUTICOS Y METEOROLÓGICOS, POBLACIÓN GENERAL</t>
  </si>
  <si>
    <t>https://www.meteorologia.gov.py/sinop/</t>
  </si>
  <si>
    <t>GENERACIÓN, PROCESAMIENTO, ALMACENAMIENTO Y VISUALIZACIÓN DE DATOS METEOROLÓGICOS PROVENIENTES DE 100 ESTACIONES METEOROLÓGICAS AUTOMÁTICAS DE SUPERFICIE, GARANTIZANDO SU INTEGRACIÓN OPORTUNA Y CONTINUA A LA BASE DE DATOS INSTITUCIONAL Y SU DIFUSIÓN PÚBLICA A TRAVÉS DE LA PÁGINA WEB OFICIAL DE LA DIRECCIÓN DE METEOROLOGÍA E HIDROLOGÍA (DMH – DINAC), EN CUMPLIMIENTO DE SU MISIÓN DE PROVEER INFORMACIÓN METEOROLÓGICA CONFIABLE, ACCESIBLE Y DE ALTA CALIDAD PARA LA SEGURIDAD AERONÁUTICA, LA GESTIÓN DEL RIESGO CLIMÁTICO Y EL SERVICIO A LA SOCIEDAD.</t>
  </si>
  <si>
    <t>GENERACIÓN DE DATOS DE LAS REDES DE ESTACIONES AUTOMÁTICAS ADMINISTRADAS POR LA DMH CADA 10 MINUTOS</t>
  </si>
  <si>
    <t>RECEPCIÓN, PROCESAMIENTO E INTEGRACIÓN CONTINUA DE IMÁGENES SATELITALES METEOROLÓGICAS A LA BASE DE DATOS INSTITUCIONAL, CON DIFUSIÓN OPORTUNA A TRAVÉS DE LA PÁGINA WEB OFICIAL DE LA DIRECCIÓN DE METEOROLOGÍA E HIDROLOGÍA (DMH – DINAC)</t>
  </si>
  <si>
    <t>VIGILANCIA DE LOS SISTEMAS DE ATMOSFÉRICOS</t>
  </si>
  <si>
    <t>FACILITAR IMÁGENES DE SATÉLITE CADA 10 MINUTOS EN 7 BANDAS</t>
  </si>
  <si>
    <t>https://www.meteorologia.gov.py/satelite-goes-16/</t>
  </si>
  <si>
    <t>GENERACIÓN DE PRODUCTOS DE RADAR METEOROLÓGICO DOPPLER DE DOBLE POLARIZACIÓN PARA LA PROVISIÓN DE INFORMACIÓN METEOROLÓGICA CONFIABLE, OPORTUNA Y DE ALTA CALIDAD</t>
  </si>
  <si>
    <t>VIGILANCIA DE LOS SISTEMAS DE EVENTOS SEVEROS EN LA ATMÓSFERA</t>
  </si>
  <si>
    <t>GENERAR PRODUCTOS DE RADAR METEOROLÓGICO DOPPLER DE DOBLE POLARIZACIÓN CONFORME A LAS NECESIADES OPERATIVAS</t>
  </si>
  <si>
    <t>USUARIOS AERONÁUTICOS Y METEOROLÓGICOS</t>
  </si>
  <si>
    <t>https://www.meteorologia.gov.py/radar/</t>
  </si>
  <si>
    <t>AMHS https://www.redemet.aer.mil.br/  https://www.meteorologia.gov.py/metaeronautica/G102A101  https://www.meteorologia.gov.py/metaeronautica/</t>
  </si>
  <si>
    <t>POBLACIÓN EN GENERAL DEL TERRITORIO NACIONAL</t>
  </si>
  <si>
    <t>Poner a disposición de los usuarios gráficos de las variaciones diarias del nivel en los principales puertos de los río Paraguay y Paraná.</t>
  </si>
  <si>
    <t>Boletín pronóstico hidrológico semanal (En conjunto ANNP-SEN-DMH)</t>
  </si>
  <si>
    <t>Participación en reuniones  virtuales mensuales de la Comisión Cuenca del Plata.</t>
  </si>
  <si>
    <t>Exposición a alumnos del Colegio Metodista de Lambare</t>
  </si>
  <si>
    <t>Presentación realizada a alumnos del Colegio metodista de Lambaré sobre los productos y trabajos realizados en la Gerencia de Pronósticos Hidrológicos.</t>
  </si>
  <si>
    <t>Estudiantes y profesores del Colegio Metodista de Lambaré.</t>
  </si>
  <si>
    <t>Memorándum A.F. N° 36/25</t>
  </si>
  <si>
    <t>Memorándum A.F. N° 37/25</t>
  </si>
  <si>
    <t>Memorándum A.F. N° 38/25</t>
  </si>
  <si>
    <t xml:space="preserve">Informe A.F. N° 43/25 </t>
  </si>
  <si>
    <t>Remitir Arqueos de Fondo Fijo programados para el Mes de Julio 2025</t>
  </si>
  <si>
    <t>Remitir Arqueos de de Cajas Perceptoras programados para el Mes de Agosto 2025</t>
  </si>
  <si>
    <t>Remitir Arqueos de Cajas Perceptoras programados para el Mes de Agosto 2025</t>
  </si>
  <si>
    <t>Remitir Arqueos de Fondo Fijo programados para el Mes de Setiembre 2025</t>
  </si>
  <si>
    <t>Remitir  Arqueos de Fondo Fijo correspondientes al mes de Setiembre 2025</t>
  </si>
  <si>
    <t>Memorándum A.G. N° 42/25</t>
  </si>
  <si>
    <t>Memorándum A.G. N° 48/25</t>
  </si>
  <si>
    <t>Memorándum A.G. N° 49/25</t>
  </si>
  <si>
    <t>Memorándum A.G. N° 55/25</t>
  </si>
  <si>
    <t>Memorándum A.G. N° 56/25</t>
  </si>
  <si>
    <t>Remisión Informe de Arqueos de Fondo Fijo -Mes de Julio 2025</t>
  </si>
  <si>
    <t>Remisión Informe Arqueos de Cajas Perceptoras - Mes de Agosto 2025</t>
  </si>
  <si>
    <t>Remisión Informe  Arqueos de Fondo Fijo - Mes de Agosto 2025</t>
  </si>
  <si>
    <t>Remisión Informe  Arqueos de Cajas Perceptoras - Mes de Setiembre 2025</t>
  </si>
  <si>
    <t>Remisión Informe Arqueos de Cajas Perceptoras - Mes de Setiembre 2025</t>
  </si>
  <si>
    <t>Cabe resaltar que durante el tercer trimestre (Julio - Agosto - Setiembre) del ejercicio 2025, en ésta Unidad de Control no se han realizado otros tipos de auditorías.</t>
  </si>
  <si>
    <t>Cabe resaltar que durante el tercer trimestre (Julio - Agosto - Setiembre) del ejercicio 2025, en ésta Unidad de Control no se han realizado planes de mejoramiento.</t>
  </si>
  <si>
    <t>Cabe resaltar que durante el tercer trimestre (Julio - Agosto - Setiembre) del ejercicio 2025, en ésta Unidad de Control no se han realizado auditorías externas.</t>
  </si>
  <si>
    <t>Planes de Mejoramiento elaborados en el Tercer Trimestre</t>
  </si>
  <si>
    <t>7.1 Informes de Auditorias Internas y Auditorías Externas en el Tercer Trimestre</t>
  </si>
  <si>
    <t>Memorándum A.F. N° 42/25</t>
  </si>
  <si>
    <t>COORDINACION GENERAL DE LA UNIDAD DE TRANSPARENCIA Y ANTICORRUPCION</t>
  </si>
  <si>
    <t>Ambito de Aplicación</t>
  </si>
  <si>
    <t>Cantidad de Riesgos detectados</t>
  </si>
  <si>
    <t>Descripción del Riesgo de corrupción</t>
  </si>
  <si>
    <t>Medidas de mitigación</t>
  </si>
  <si>
    <t>SAVSEC</t>
  </si>
  <si>
    <t>* Retrasos en el proceso de aprobación de programas/ Procedimientos de Seguridad.</t>
  </si>
  <si>
    <t xml:space="preserve">Que las entidades no den retorno oportuno a los pedidos de modificación, aclaraciones, etc. 
</t>
  </si>
  <si>
    <t xml:space="preserve">Realizar un diagnóstico para identificación de entidades que no cuentan con programas aprobados (no presentaron o presentaron y se encuentran sin aprobación).  
</t>
  </si>
  <si>
    <t xml:space="preserve">MR - DPAVSEC </t>
  </si>
  <si>
    <t>* Actos que puedan comprometer la seguridad de la aviación civil</t>
  </si>
  <si>
    <t>No contar con respuesta de medidas correctivas en tiempo y forma.</t>
  </si>
  <si>
    <r>
      <t>Prever</t>
    </r>
    <r>
      <rPr>
        <sz val="11"/>
        <color rgb="FF000000"/>
        <rFont val="Calibri"/>
        <family val="2"/>
        <scheme val="minor"/>
      </rPr>
      <t xml:space="preserve"> un periodo de tiempo en la auditoria para       dar la asistencia correspondiente para el llenado        de las medidas correctivas.</t>
    </r>
  </si>
  <si>
    <t xml:space="preserve">CÓDIGO: MR - DAIPAVSEC </t>
  </si>
  <si>
    <t xml:space="preserve"> ELABORAR NORMAS Y REGLAMENTOS PARA LOS SERVICIOS DE NAVEGACIÓN AÉREA, DE CONFORMIDAD CON LOS PROCEDIMIENTOS Y ESTÁNDARES DE LA CALIDAD, LA LEGISLACIÓN NACIONAL E INTERNACIONAL Y LAS RECOMENDACIONES DE LA OACI.</t>
  </si>
  <si>
    <t>APROBACION DE LOS DISTINTOS TRABAJOS AEREOS (LANZAMIENTO DE PARACAIDISTAS, VUELO DE DRON, FESTIVAL AEREO, JUEGO DE LUCES Y HUMO)</t>
  </si>
  <si>
    <r>
      <t>APROBADO</t>
    </r>
    <r>
      <rPr>
        <sz val="11"/>
        <rFont val="Calibri"/>
        <family val="2"/>
        <scheme val="minor"/>
      </rPr>
      <t xml:space="preserve"> SESENTA Y OCHO (068)</t>
    </r>
    <r>
      <rPr>
        <sz val="11"/>
        <color theme="1"/>
        <rFont val="Calibri"/>
        <family val="2"/>
        <scheme val="minor"/>
      </rPr>
      <t xml:space="preserve"> EN EL TERCER TRIMESTRE DEL AÑO 2025</t>
    </r>
  </si>
  <si>
    <t>INFORME DE GESTION, TERCER TRIMESTRE</t>
  </si>
  <si>
    <t>Actualizados:
• DINAC R 2
• DINAC R3
• DINAC R4
• DINAC R5
• DINAC R10 Vol. I, II, III, IV, V, VI
• DINACR12
• DINAC R 15 - Segunda Enmienda de la Sexta Edición.
• MANUAL AIM 10066 - Aprobación de la versión 2.
• Manual de Cálculo de Capacidad de Pista y Sector ATC                                                 • DINAC R11 - Para Aprobacion por Resolucion.</t>
  </si>
  <si>
    <t xml:space="preserve">INFORME DE GESTION, TERCER TRIMESTRE - PUBLICADOS EN PAG WEB </t>
  </si>
  <si>
    <t>INFORMES DE EVALUACION DE SISTEMAS CNS/ATM</t>
  </si>
  <si>
    <t>INFORMES/ EVALUACION MENSUALES DE INCURSION EN PISTA, INCIDENCIAS ACC-U, INCIDENCIAS TWR, MOVIMIENTO DE AERONAVES POR AEROVIAS.</t>
  </si>
  <si>
    <t>AREAS AFECTADAS INTERNAS</t>
  </si>
  <si>
    <t>INFORMES DE INCURSION EN PISTA, INCIDENCIAS ACC-U, INCIDENCIAS TWR, MOVIMIENTO DE AERONAVES POR AEROVIAS.</t>
  </si>
  <si>
    <t>INFORMES MENSUAL DE INCURSION EN PISTA, INCIDENCIAS ACC-U, INCIDENCIAS TWR, MOVIMIENTO DE AERONAVES POR AEROVIAS.</t>
  </si>
  <si>
    <t>LOGRADO 70% DE LA COMUNIDAD AERONAUTICA SEPTIEMBRE 2025.</t>
  </si>
  <si>
    <t>AUDITORIA EXTERNA DE RE-CERTIFICACIÓN FINALIZADO.</t>
  </si>
  <si>
    <t>EMICION  DE CERTIFICADO
EN PROCESO.</t>
  </si>
  <si>
    <t>ASIGNACION DE AERONAVES EMITIDAS (03) TRES</t>
  </si>
  <si>
    <t>GERENCIA DE NORMAS DE NAVEGACION AEREA - GNNA</t>
  </si>
  <si>
    <t xml:space="preserve"> - PLAN ANUAL DE INSPECCION / VIGILANCIA - Aprobado por Resolución DINAC N° 216/2025.-</t>
  </si>
  <si>
    <r>
      <t xml:space="preserve"> JULIO</t>
    </r>
    <r>
      <rPr>
        <b/>
        <sz val="11"/>
        <color theme="1"/>
        <rFont val="Calibri"/>
        <family val="2"/>
        <scheme val="minor"/>
      </rPr>
      <t xml:space="preserve"> 
AEROPUERTO INTL. TTE. RAMÓN AMÍN AYUB GONZÁLEZ –DPTO. ITAPÚA </t>
    </r>
    <r>
      <rPr>
        <sz val="11"/>
        <color theme="1"/>
        <rFont val="Calibri"/>
        <family val="2"/>
        <scheme val="minor"/>
      </rPr>
      <t xml:space="preserve">
 -  Resol. DINAC N° 845 / 2025                          - Fecha de Inspeccion: 24y 25
                                                                                     </t>
    </r>
  </si>
  <si>
    <r>
      <t xml:space="preserve"> AGOSTO</t>
    </r>
    <r>
      <rPr>
        <b/>
        <sz val="11"/>
        <color theme="1"/>
        <rFont val="Calibri"/>
        <family val="2"/>
        <scheme val="minor"/>
      </rPr>
      <t xml:space="preserve">
AEROPUERTO INTL. TTE CONEL. CARMELO PERALTA, DPTO CONCEPCION</t>
    </r>
    <r>
      <rPr>
        <sz val="11"/>
        <color theme="1"/>
        <rFont val="Calibri"/>
        <family val="2"/>
        <scheme val="minor"/>
      </rPr>
      <t xml:space="preserve">
 -  Resol. DINAC N° 1138 / 25                                           - Fechade Inspeccion 28 y 29
     </t>
    </r>
    <r>
      <rPr>
        <b/>
        <sz val="11"/>
        <color theme="1"/>
        <rFont val="Calibri"/>
        <family val="2"/>
        <scheme val="minor"/>
      </rPr>
      <t xml:space="preserve">AEROPUERTO INTL. PROF. DR AUGUSTO FUSTER, DPTO AMAMBAY    - </t>
    </r>
    <r>
      <rPr>
        <sz val="11"/>
        <color theme="1"/>
        <rFont val="Calibri"/>
        <family val="2"/>
        <scheme val="minor"/>
      </rPr>
      <t xml:space="preserve">Resolucion N° 1039/2025                                             - Fecha de Inspeccion  6, 7 y 8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</si>
  <si>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SETIEMBRE
AEROPUERTO INTL. GUARANI - DPTO. ALTO PARANA </t>
    </r>
    <r>
      <rPr>
        <sz val="11"/>
        <color theme="1"/>
        <rFont val="Calibri"/>
        <family val="2"/>
        <scheme val="minor"/>
      </rPr>
      <t xml:space="preserve">
-  Resol. DINAC N° 1414/ 2025
-  Fecha de Inspeccion 25 y 26 </t>
    </r>
  </si>
  <si>
    <t>* Proveedores de Servicio de Navegación Aérea.-
* Comunidad Aeronáutica.</t>
  </si>
  <si>
    <t>Aplicar la Vigilancia de la Seguridad Operacional en los proveedores de servicios de Navegacion Aerea (ANSP)</t>
  </si>
  <si>
    <t>CERTIFICADO DE HABILITACIÓN TÉCNICA (CHT), META ANUAL (150)</t>
  </si>
  <si>
    <t>CERTIFICADOS ENTREGADOS (91)</t>
  </si>
  <si>
    <t>Constancia de certificacion de seguridad operacional a los aerodromos y helipuertos de uso privado, meta anual (404)</t>
  </si>
  <si>
    <t>CERTIFICADOS ENTREGADOS  (423)</t>
  </si>
  <si>
    <t xml:space="preserve">RESOLUCION DINAC PARA LAS DISTINTAS LINEAS AEREAS Y ORGANISMOS ESTATALES SOBRE ASUNTOS INTERNACIONALES VARIOS </t>
  </si>
  <si>
    <t xml:space="preserve">APROBACION DE LINEAS AEREAS A OPERAR </t>
  </si>
  <si>
    <t>SOCIALIZAR</t>
  </si>
  <si>
    <t>COMUNIDAD AERONAUTICA, PROVEEDOR DE SERVICIOS, USUARIO EN GENERAL</t>
  </si>
  <si>
    <t>CUMPLIDO</t>
  </si>
  <si>
    <t>RESOLUCIONES</t>
  </si>
  <si>
    <t>OPERACIONES DE VUELOS A LAS DISTINTAS LINEAS AEREAS NACIONALES Y EXTRANJERAS</t>
  </si>
  <si>
    <t>AUTORIZACION</t>
  </si>
  <si>
    <t xml:space="preserve">SERVICIOS BRINDADOS </t>
  </si>
  <si>
    <t>COMUNIDAD AERONAUTICA NACIONAL E INTERNACIONAL,  USUARIO EN GENERAL</t>
  </si>
  <si>
    <t>PROGRAMA DE VUELOS PLANIIFICADOS</t>
  </si>
  <si>
    <t>IMPULSAR Y MANTENER POLITICA AEROCOMERCIAL DE CIELOS ABIERTOS, GRADUALMENTE CON TODOS LOS ESTADOS MIEMBROS DE LA OACI</t>
  </si>
  <si>
    <t>GESTIONAR Y ACTUALIZAR INSTRUMENTOS BILATERALES Y MULTILATERALES LIBERALIZADOS E INCENTIVOS ECONOMICOS A LOS EXPLOTADORES AEREOS.</t>
  </si>
  <si>
    <t xml:space="preserve">1) IMPLEMENTAR POLÍTICAS INSTITUCIONALES DE IMPACTO NACIONAL E INTERNACIONAL ORIENTADAS AL DESARROLLO DE LA AVIACIÓN </t>
  </si>
  <si>
    <t>COMPAÑÍAS AÉREAS , PASAJEROS, AUTORIDAD AERONAÚTICA</t>
  </si>
  <si>
    <t>Avances de Negociaciones Bilaterales con Nueva Zelanda y República Dominicana</t>
  </si>
  <si>
    <t>MEMORANDUM Y NOTAS P/DINAC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</si>
  <si>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</si>
  <si>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COMPAÑÍAS AÉREAS , PASAJEROS, AUTORIDADES AERONAÚTICAS.</t>
  </si>
  <si>
    <t>Incremento de frecuencias regulares de compañías aéreas.
Exoneración de tasas aeroportuarias a compañías aéreas.
Reconocimiento del Certficado de Operador Aéreo  a LAN CARGO</t>
  </si>
  <si>
    <t xml:space="preserve">MEMORANDUM, DICTAMEN ,NOTAS P/DINAC Y PROYECTOS DE RESOLUCIONES. </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</si>
  <si>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</si>
  <si>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COMPAÑÍAS AÉREAS , ESCUELAS DE INSTRUCCIÓN, ORGANIZACIÓN DE MANTENIMIENTO APROBADAS, TRABAJO AÉREO</t>
  </si>
  <si>
    <t>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t>
  </si>
  <si>
    <t xml:space="preserve">Dictámenes, Providencias y Memorandum Economico-Financiero.                                                Formularios de Identificación y Registro Tarifario, correos electrónicos.                                         Datos Estadísticos mensuales y otros reportes requeridos. </t>
  </si>
  <si>
    <t>4) AUDITAR A LOS EXPLOTADORES TITULARES DE  CERTIFICADO VIGENTE RELATIVO A AUTORIDADES DE LA AVIACIÓN CIVIL NACIONAL E INTERNACIONAL,  A FIN DE VERIFICAR LA CAPACIDAD ECONÓMICA FINANCIERA DEL MISMO.</t>
  </si>
  <si>
    <t>GERENCIA DE ESTUDIOS ECONOMICOS - GEE</t>
  </si>
  <si>
    <t xml:space="preserve">NOTAS DAC/STA DE COMUNICACIÓN A LAS DISTINTAS EMPRESAS TITULARES DE CESA, COA, CIAC/CEAC Y OMA </t>
  </si>
  <si>
    <t>COMUNICACIÓN</t>
  </si>
  <si>
    <t>NIL</t>
  </si>
  <si>
    <t xml:space="preserve">REGLAMENTO DINAC 601, SOBRE LA EVALUACION DE LA CAPACIDAD JURIDICA Y ECONOMICA-FINANCIERA DE LOS SOLICITANTES DE CERTIFICADOS CESA, COA, CIAC-CEAC Y OMA </t>
  </si>
  <si>
    <t>ACTUALIZACION DE REGLAMENTOS</t>
  </si>
  <si>
    <t>REGLAMENTO VIGENTE</t>
  </si>
  <si>
    <t>CONFORMACION DE EQUIPO DE TRABAJO SEGÚN RESOLUCIONES N°  1303/2021 Y N° 117/2022</t>
  </si>
  <si>
    <t xml:space="preserve">NOTIFICACION DE TARIFAS POR PARTE DE LAS DISTINTAS COMPAÑIAS AEREAS QUE OPERAN EN EL TERRITORIO NACIONAL </t>
  </si>
  <si>
    <t>COMUNIDAD AERONAUTICA Y USUARIOS EN GENERAL</t>
  </si>
  <si>
    <t>REGISTRO EN EL FORMULARIO DE IDENTIFICACION DE REGISTROS TARIFARIOS N° 01/2023 AL N° 03/2023</t>
  </si>
  <si>
    <t>PROCESO DE RECERTIFICACION DE LA DAC</t>
  </si>
  <si>
    <t>GERENCIA DE REGULACION DE LOS SERVICIOS AEROCOMERCIALES - GRSA</t>
  </si>
  <si>
    <t>AUTORIZACION  DE VUELOS REGULARES</t>
  </si>
  <si>
    <t>AUTORIZACION  DE VUELOS REGULARES A NUEVE( 9 ) COMPAÑIAS AEREAS</t>
  </si>
  <si>
    <t>AUTORIZACION DE VUELOS NO REGULARES</t>
  </si>
  <si>
    <t>AUTORIZACION  DE VUELOS NO REGULARES A CINCO (5) COMPAÑIAS AEREAS</t>
  </si>
  <si>
    <t>AUTORIZACION DE VUELOS DE CARGA</t>
  </si>
  <si>
    <t>AUTORIZACION DE VUELOS DE CARGA A CINCO (5) COMPAÑIAS AEREAS</t>
  </si>
  <si>
    <t>AUTORIZACIONES DEFINITIVAS</t>
  </si>
  <si>
    <t>AUTORIZACIONES DEFINITIVAS A DOS (2) COMPAÑIAS AEREAS</t>
  </si>
  <si>
    <t>SUBDIRECCION DE NORMAS DE VUELO - SNDV</t>
  </si>
  <si>
    <t>REMISIÓN MENSUAL DE CANTIFICACIÓN DE PRODUCTOS DE LA GERENCIA DE LICENCIAS AL PERSONAL AERONÁUTICO</t>
  </si>
  <si>
    <t xml:space="preserve">SE REMITIERON 3 (TRES) </t>
  </si>
  <si>
    <t>MEMOS GPEL N° 68, 75 Y 86/2023</t>
  </si>
  <si>
    <t>REMISIÓN SEMANAL DEL LISTADO ACTUALIZADO DE PILOTOS Y ESPECIALISTAS REGISTRADOS AL DPTO. ARO.</t>
  </si>
  <si>
    <t xml:space="preserve">SE REMITIERON 10 (DIEZ) </t>
  </si>
  <si>
    <t>CORREOS ELÉCTRONICOS REMITIDOS.</t>
  </si>
  <si>
    <t>SE OTORGARON 216 (DOSCIENTOS DIECISEIS)</t>
  </si>
  <si>
    <t xml:space="preserve">PLANILLA ELECTRÓNICA DE REGISTROS. </t>
  </si>
  <si>
    <t>CONTROL Y VIGILANCIA DE LA EXPEDICIÓN DE LOS CERTIFICADOS MÉDICOS AERONÁUTICOS (CMA) A MÉDICOS EXAMINADORES AERONÁUTICOS –AME.</t>
  </si>
  <si>
    <t>CUMPLIDO, 234 (DOSCIENTOS TREINTA Y CUATRO)</t>
  </si>
  <si>
    <t>INFORME EXTRAÍDO DEL SISTEMA INFORMÁTICO RAPY.</t>
  </si>
  <si>
    <t>CUMPLIDO, 101 (CIENTO UNO)</t>
  </si>
  <si>
    <t>DICTAMENES N°242,275 Y 322/2023</t>
  </si>
  <si>
    <t>ACTAS FIRMADAS ENTRE LOS CIACs AFECTADOS Y LOS INSPECTORES DESIGNADOS POR LA DINAC</t>
  </si>
  <si>
    <t>CUMPLIDO, 3 (TRES)</t>
  </si>
  <si>
    <t>GERENCIA DE AERONAVEGABILIDAD</t>
  </si>
  <si>
    <t xml:space="preserve">21 (VEINTIUNO) CERTIFICADOS SOLICITADOS EN EL TRIMESTRE </t>
  </si>
  <si>
    <t>18 (DIECIOCHO) CERTIFICADOS EMITIDOS</t>
  </si>
  <si>
    <t>INFORME DE GESTION DEL 2do TRIMESTRE</t>
  </si>
  <si>
    <t>VERIFICACIÓN DE COMPETE+A140:G158NCIA PILOTOS</t>
  </si>
  <si>
    <t>SEGÚN NECESIDAD</t>
  </si>
  <si>
    <t>EMITIDOS INFORMES DE COMPETENCIA PILOTOS (04)</t>
  </si>
  <si>
    <t>VERIFICACIÓN LOGRADA</t>
  </si>
  <si>
    <t>INSPECCIONES DE RAMPA</t>
  </si>
  <si>
    <t>REALIZAR INSPECCIONES EN RAMPA</t>
  </si>
  <si>
    <t>EXPLOTADORES AÉREOS EXTRANJEROS</t>
  </si>
  <si>
    <t>REALIZADAS LAS INSPECCIONES PROGRAMADAS (09)</t>
  </si>
  <si>
    <t>INFORME DE INSPECCIÓN</t>
  </si>
  <si>
    <t>REVISIÓN Y APROBACIÓN DE MANUALES</t>
  </si>
  <si>
    <t>REVISAR MODIFICACIONES A MANUALES DE LOS EXPLOTADORES</t>
  </si>
  <si>
    <t>EXPLOTADORES AÉREOS NACIONALES</t>
  </si>
  <si>
    <t>MANUALES REVISADOS Y APROBADOS (10)</t>
  </si>
  <si>
    <t>INFORME DE REVISIÓN</t>
  </si>
  <si>
    <t>VERIFICACIONES TCP (02)</t>
  </si>
  <si>
    <t>SOLICITUD DE VUELOS NO REGULARES</t>
  </si>
  <si>
    <t xml:space="preserve">OPERADORES AÉREOS                                                                                                                                                                                                                                 </t>
  </si>
  <si>
    <t>AUTORIZACIONES EMITIDAS (16)</t>
  </si>
  <si>
    <t>AUTORIZACIONES EMITIDAS</t>
  </si>
  <si>
    <t>INCLUSIÓN DE AERONAVES EMPRESAS EXTRANJERAS</t>
  </si>
  <si>
    <t>INCLUIR AERONAVES A FLOTA DE OPERADORES AÉREOS</t>
  </si>
  <si>
    <t>OPERADORES AÉREOS NACIONALES                                                                                                                                                                                                                                                                                                                                                                                   SOLICITUD DE VUELOS NO REGULARES (02)</t>
  </si>
  <si>
    <t>EMITIDAS OPSPECS</t>
  </si>
  <si>
    <t>OPSPECS EMITIDAS</t>
  </si>
  <si>
    <t>REUNION PARA CERTIFICACIÓN</t>
  </si>
  <si>
    <t>FORTALECER EL MERCADO AÉREO</t>
  </si>
  <si>
    <t>EXPLOTADORES AÉREOS NACIONALES E INTERNACIONALES</t>
  </si>
  <si>
    <t>REUNIONES REALIZADAS (03)</t>
  </si>
  <si>
    <t>INFORME DE REUNIOES</t>
  </si>
  <si>
    <t>INFORME VARIOS</t>
  </si>
  <si>
    <t>GESTION ADMINISTRATIVA</t>
  </si>
  <si>
    <t>INFORMES TECNICOS VARIOS</t>
  </si>
  <si>
    <t>USUARIOS DE SERVICIOS AERONAUTICOS Y OTROS</t>
  </si>
  <si>
    <t>INFORMES ESCRITOS.</t>
  </si>
  <si>
    <t>APROBACIÓN OPERACIONAL RNAV/PBN</t>
  </si>
  <si>
    <t>EMITIR APROBACIÓN OPERACIONAL RNAV/PBN</t>
  </si>
  <si>
    <t>A REQUERIMIENTO</t>
  </si>
  <si>
    <t>AVIACIÓN GENERAL</t>
  </si>
  <si>
    <t>APROBACIÓN EMITIDAS (05)</t>
  </si>
  <si>
    <t>APROBACIÓN EMITIDA</t>
  </si>
  <si>
    <t>GERENCIA DE OPERACIONES - GOPS</t>
  </si>
  <si>
    <t xml:space="preserve">*INFORMES PARA ASESORIA JURIDICA (3)             * INFORMES VARIOS (0) </t>
  </si>
  <si>
    <t xml:space="preserve">TERCER TRIMESTRE NINGUNO </t>
  </si>
  <si>
    <t>INFORME TERCER TRIMESTRE</t>
  </si>
  <si>
    <t>20 (VEINTE) CERTIFICADOS SOLICITADOS.</t>
  </si>
  <si>
    <t>20 (VEINTE) CERTIFICADOS EMITIDOS</t>
  </si>
  <si>
    <t xml:space="preserve">MEMOS DPTO. N° 62/2025 </t>
  </si>
  <si>
    <t>VIGESIMA REUNION DE PANEL DE EXPERTOS EN LICENCIAS AL PERSONAL Y MEDICINA AERONAUTICA- LIMA PERU</t>
  </si>
  <si>
    <t>RESOLUCION N° 126/2025</t>
  </si>
  <si>
    <t>SE OTORGARON (186) CIENTO OCHENTA Y SEIS</t>
  </si>
  <si>
    <t>EXPTE DINAC N° 252125/2025</t>
  </si>
  <si>
    <t>CONTROL</t>
  </si>
  <si>
    <t>CMA N°00837</t>
  </si>
  <si>
    <t>TERCER TRIMESTRE DOS (02)</t>
  </si>
  <si>
    <t>MEMORANDUM EMITIDO</t>
  </si>
  <si>
    <t xml:space="preserve">ACTIVIDADES DE CONTROL DE CALIDAD REALIZADAS </t>
  </si>
  <si>
    <t xml:space="preserve">DAR CUMPLIMIENTO A LA RESOLUCION DINAC N° 85/2023, POR LA QUE SE APUREBA EL ANUAL DE ACTIVIDADES DE CONTROL DE CALIDAD AÑO 2023 EN CUMPLIMIENTO A LOS REQUERIMIENTOS NORMATIVOS VIGENTES </t>
  </si>
  <si>
    <t>CUMPLIMIENTO DEL PLAN ANUAL DE CONTROL DE CALIDAD</t>
  </si>
  <si>
    <t xml:space="preserve">AEROPUERTOS, AERODROMOS, EXPLOTADORES DE AERONAVES, PROVEEDORES DE SERVICIOS </t>
  </si>
  <si>
    <t>IDENTIFICAR NIVELES DE CUMPLIMIENTO DE LAS NORAMTIVAS VIGENTES EN MATERIA DE SEGURIDAD DE LA AVIACION CIVIL</t>
  </si>
  <si>
    <t>ACTAS DE INSPECCIONES, 06, 07, 08,14,15 Y 19; ACTAS DE PRUEBAS, 01, 02, INFORME DE AUDITORIAS</t>
  </si>
  <si>
    <t>TERCER TRIMESTRE (286) DOSCIENTOS OCHENTA Y SEIS</t>
  </si>
  <si>
    <t>Enlace publicación de VCHGO</t>
  </si>
  <si>
    <t>Enlace Portal AIP - MJ</t>
  </si>
  <si>
    <t>MENOR CUANTIA NACIONAL N° 06/2025 “PROVISIÓN Y MONTAJE DE ALUMBRADO PÚBLICO PARA EL INAC"</t>
  </si>
  <si>
    <t>EMPRESA PARAGUAYA DE ELECTRIFICACIÓN S.A.</t>
  </si>
  <si>
    <t>https://www.contrataciones.gov.py/licitaciones/adjudicacion/1f04d308-adf4-6680-87b6-bfe014e40768/resumen-adjudicacion.html</t>
  </si>
  <si>
    <t>MENOR CUANTIA NACIONAL N° 13/2025 “CONTRATACIÓN DE SERVICIO DE LIMPIEZA DE OFICINAS PARA GTT, CIPAA Y GUARDERÍA"</t>
  </si>
  <si>
    <t>https://www.contrataciones.gov.py/licitaciones/adjudicacion/1f063303-ff27-6bea-a0e0-73d13f2121ea/resumen-adjudicacion.html</t>
  </si>
  <si>
    <t>MENOR CUANTIA NACIONAL N° 03/2025 “SERVICIO DE AUDITORÍA PARA LA RE-CERTIFICACIÓN DEL SISTEMA DE GESTIÓN DE CALIDAD ISO 9001:2015 DE LA SDNA DE LA DAC - AD REFERENDUM"</t>
  </si>
  <si>
    <t>SGS PARAGUAY S.A.</t>
  </si>
  <si>
    <t>https://www.contrataciones.gov.py/licitaciones/adjudicacion/1f057fd5-6e95-6ba4-9662-d1c3cde8dd76/resumen-adjudicacion.html</t>
  </si>
  <si>
    <t>MENOR CUANTIA NACIONAL N° 11/2025 “ADQUISICIÓN DE CARPETAS PARA INFORMACIÓN METEOROLÓGICA AERONÁUTICA"</t>
  </si>
  <si>
    <t>VISUAL ARTES GRÁFICAS S.R.L.</t>
  </si>
  <si>
    <t>https://www.contrataciones.gov.py/licitaciones/adjudicacion/1f0580bf-c570-6c72-8fcb-6ff03d33e261/resumen-adjudicacion.html</t>
  </si>
  <si>
    <t>CANTERO S.A</t>
  </si>
  <si>
    <t>https://www.contrataciones.gov.py/licitaciones/adjudicacion/1f06254e-71ec-6d10-84e9-f1e048e95a93/resumen-adjudicacion.html</t>
  </si>
  <si>
    <t>MENOR CUANTIA NACIONAL Nº 08/25 MANTENIMIENTO Y REPARACIÓN DE TECHOS DEL EDIFICIO DEL INAC.</t>
  </si>
  <si>
    <t>D Y D ARQUITECTURA</t>
  </si>
  <si>
    <t>https://www.contrataciones.gov.py/licitaciones/adjudicacion/1f0510d3-2e88-61b8-bc7d-67f316ac72fa/resumen-adjudicacion.html</t>
  </si>
  <si>
    <t xml:space="preserve">LICITACION PUBLICA NACIONAL N° 18/2025 “ADQUISICIÓN DE EQUIPO DE AGUA POTABLE PARA EL AEROPUERTO INTERNACIONAL DE ENCARNACIÓN – AD REFERÉNDUM" </t>
  </si>
  <si>
    <t>https://www.contrataciones.gov.py/licitaciones/adjudicacion/1f06bd5f-9681-6f28-b674-f342c56ff41a/resumen-adjudicacion.html</t>
  </si>
  <si>
    <t xml:space="preserve"> CANTERO S.A.</t>
  </si>
  <si>
    <t>https://www.contrataciones.gov.py/licitaciones/adjudicacion/1f06bd49-8cc8-6ea2-9061-4957aedf0940/resumen-adjudicacion.html</t>
  </si>
  <si>
    <t xml:space="preserve">LICITACION PUBLICA NACIONAL N° 19/2025 “ADQUISICIÓN DE EQUIPO DE DESAGOTE PARA EL AEROPUERTO INTERNACIONAL DE ENCARNACION – AD REFERENDUM" </t>
  </si>
  <si>
    <t>https://www.contrataciones.gov.py/licitaciones/adjudicacion/1f06d41c-6aac-69ba-95e3-61d88cf95e07/resumen-adjudicacion.html</t>
  </si>
  <si>
    <t>LICITACION PUBLICA NACIONAL N° 22/2025 “MANTENIMIENTO DE SEÑALIZACIÓN HORIZONTAL DE PISTA DEL AEROPUERTO DE ENCARNACIÓN</t>
  </si>
  <si>
    <t>SERVIAM PARAGUAY S.A</t>
  </si>
  <si>
    <t>https://www.contrataciones.gov.py/licitaciones/adjudicacion/1f06dfd7-69bb-62ec-aa81-fb810d701a8d/resumen-adjudicacion.html</t>
  </si>
  <si>
    <t>CONTRATACIÓN VÍA EXCEPCIÓN N° 04/2025 “SERVICIO DE RECOLECCIÓN DE RESIDUOS PARA EL AEROPUERTO INTERNACIONAL DE ENCARNACIÓN”</t>
  </si>
  <si>
    <t>BENITO ROGGIO E HIJOS S.A</t>
  </si>
  <si>
    <t>https://www.contrataciones.gov.py/licitaciones/adjudicacion/1f06c9f1-4e33-6c28-973b-9d9f4aab9248/resumen-adjudicacion.html</t>
  </si>
  <si>
    <t>LICITACION PUBLICA NACIONAL N° 25/2025 “ADQUISICION DE TORRES DE ILUMINACION DE PLATAFORMA EN EL AEROPUERTO INTERNACIONAL DE LA CIUDAD DE ENCARNACION (LLAVE EN MANO)"</t>
  </si>
  <si>
    <t>WAL METALÚRGICA Y CONSTRUCCIONES S.R.L.</t>
  </si>
  <si>
    <t>https://www.contrataciones.gov.py/licitaciones/adjudicacion/1f06e096-e22e-6df4-9339-7746fe0fdc17/resumen-adjudicacion.html</t>
  </si>
  <si>
    <t>LICITACIÓN PÚBLICA NACIONAL N° 07/2025 “ADECUACIÓN DE ÁREAS DE SEGURIDAD DEL AISP”.</t>
  </si>
  <si>
    <t xml:space="preserve">JULIO CESAR GOMEZ RODRIGUEZ </t>
  </si>
  <si>
    <t>https://www.contrataciones.gov.py/licitaciones/adjudicacion/1f0694dd-b197-6f88-a3c3-135a2ac4c812/resumen-adjudicacion.html</t>
  </si>
  <si>
    <t>LICITACIÓN PÚBLICA NACIONAL N° 08/2025 “SERVICIO DE LIMPIEZA DE OFICINAS DE LA DIRECCIÓN DE AERONÁUTICA</t>
  </si>
  <si>
    <t>PURO LIMPIO S.A</t>
  </si>
  <si>
    <t>https://www.contrataciones.gov.py/licitaciones/adjudicacion/1f06724f-4338-666a-88d0-2328342208d3/resumen-adjudicacion.html</t>
  </si>
  <si>
    <t>MENOR CUANTIA NACIONAL N° 07/2025 “MANTENIMIENTO PREVENTIVO Y CORRECTIVO DE GENERADORES DEL INAC</t>
  </si>
  <si>
    <t>SERVICIO TECNICO J.C. DE NERI JAVIER CABALLERO PAEZ</t>
  </si>
  <si>
    <t>https://www.contrataciones.gov.py/licitaciones/adjudicacion/1f06ed0d-b083-6ad8-a6dc-116a066a0b94/resumen-adjudicacion.html</t>
  </si>
  <si>
    <t>LICITACIÓN PUBLICA NACIONAL N° 07/2025 “ADECUACION DE AREAS DE SEGURIDAD DEL AISP”.</t>
  </si>
  <si>
    <t>JULIO CESAR GOMEZ RODRIGUEZ</t>
  </si>
  <si>
    <t>LPN N° 35/2025 “ADQUISICION Y ACTUALIZACION DE EQUIPAMIENTO DE AYUDAS VISUALES PARA EL AEROPUERTO INTERNACIONAL DE LA CIUDAD DE ENCARNACION”</t>
  </si>
  <si>
    <t>COMTEL S.A.</t>
  </si>
  <si>
    <t>https://www.contrataciones.gov.py/licitaciones/adjudicacion/1f079354-4290-69f2-8679-ade2fcea2d21/resumen-adjudicacion.html</t>
  </si>
  <si>
    <t xml:space="preserve">LPN N° 35/2025 “ADQUISICION Y ACTUALIZACION DE EQUIPAMIENTO DE AYUDAS VISUALES PARA EL AEROPUERTO INTERNACIONAL DE LA CIUDAD DE ENCARNACION” </t>
  </si>
  <si>
    <t>COMTEL S.A</t>
  </si>
  <si>
    <t xml:space="preserve">LICITACIÓN PÚBLICA NACIONAL N° 37/2025 “CONTRATACION DE SERVICIO DE LIMPIEZA PARA EL EDIFICIO ANTIGUO INAC, EDIFICIO CICARO, EDIFICIO CEA Y HANGAR DINAC – KOIKA”. </t>
  </si>
  <si>
    <t>https://www.contrataciones.gov.py/licitaciones/adjudicacion/1f077913-06d7-639e-87a6-e3d2fbcbd8a5/resumen-adjudicacion.html</t>
  </si>
  <si>
    <t xml:space="preserve">MENOR CUANTÍA NACIONAL Nº 12/25 “SERVICIO DE FUMIGACIÓN PARA EL AEROPUERTO INTERNACIONAL DE LA CIUDAD DE ENCARNACIÓN” </t>
  </si>
  <si>
    <t>JD SERVICIOS DE JORGE DANIEL ARGUELLO AQUINO</t>
  </si>
  <si>
    <t>https://www.contrataciones.gov.py/licitaciones/adjudicacion/1f0783fc-554b-6ed2-b9a9-e7b068f3d716/resumen-adjudicacion.html</t>
  </si>
  <si>
    <t>LICITACIÓN PÚBLICA NACIONAL N° 12/2025 “ADQUISICIÓN DE TRACTOR PARA ARRASTRE DE CARRITOS Y EQUIPOS PARA AEROPUERTO INTERNACIONAL DE ENCARNACIÓN”</t>
  </si>
  <si>
    <t>https://www.contrataciones.gov.py/licitaciones/adjudicacion/1f07db64-00ce-6034-94e9-2fb2ba32e0e9/resumen-adjudicacion.html</t>
  </si>
  <si>
    <t xml:space="preserve">LICITACIÓN PÚBLICA NACIONAL N° 13/2025 “ADQUISICIÓN DE ESCALERA DE PASAJEROS PARA AEROPUERTO INTERNACIONAL DE ENCARNACIÓN” </t>
  </si>
  <si>
    <t>https://www.contrataciones.gov.py/licitaciones/adjudicacion/1f07db7e-d86c-644a-8aae-8d248e298592/resumen-adjudicacion.html</t>
  </si>
  <si>
    <t>LICITACIÓN PÚBLICA NACIONAL N° 16/2025 “ADQUISICIÓN DE GENERADOR (GROUND POWER UNIT) PARA EL AEROPUERTO INTERNACIONAL DE ENCARNACIÓN – AD REFERÉNDUM”</t>
  </si>
  <si>
    <t>https://www.contrataciones.gov.py/licitaciones/adjudicacion/1f07db8b-0c37-6714-b6e2-e1a399e0cd48/resumen-adjudicacion.html</t>
  </si>
  <si>
    <t xml:space="preserve">MENOR CUANTÍA NACIONAL Nº 30/25 “ADQUISICIÓN DE BATERÍAS DE CICLO PROFUNDO Y OTROS PARA ESTACIONES METEOROLÓGICAS AUTOMÁTICAS” </t>
  </si>
  <si>
    <t>POTENSA HIDRAULICA S.R.L</t>
  </si>
  <si>
    <t>https://www.contrataciones.gov.py/licitaciones/adjudicacion/1f07c2dc-230a-647c-9996-affd1d35399c/resumen-adjudicacion.html</t>
  </si>
  <si>
    <t>MENOR CUANTÍA NACIONAL N° 32/2025 “ALQUILER DE MÁQUINA EXPENDEDORA DE CAFÉ PARA EL INAC</t>
  </si>
  <si>
    <t>NS CAFÉ</t>
  </si>
  <si>
    <t>https://www.contrataciones.gov.py/licitaciones/adjudicacion/1f082796-7061-615c-b8f0-6d28958f1435/resumen-adjudicacion.html</t>
  </si>
  <si>
    <t>LICITACIÓN PÚBLICA NACIONAL N° 30/2025 "CONTRATACION DE SEGUROS PARA VEHICULOS DE LA DINAC".</t>
  </si>
  <si>
    <t>ASEGURADORA DEL ESTE S.A. DE SEGUROS</t>
  </si>
  <si>
    <t>https://www.contrataciones.gov.py/licitaciones/adjudicacion/1f079191-84ae-6024-bf59-65f4126e90bd/resumen-adjudicacion.html</t>
  </si>
  <si>
    <t xml:space="preserve">LICITACIÓN PÚBLICA NACIONAL Nº 31/25 " ADQUISICION DE BODY SCANNER PARA EL AISP”. </t>
  </si>
  <si>
    <t>https://www.contrataciones.gov.py/licitaciones/adjudicacion/1f087fce-dd6c-6478-bbc1-d1f01e8cb302/resumen-adjudicacion.html</t>
  </si>
  <si>
    <t xml:space="preserve">MENOR CUANTÍA NACIONAL Nº 43/2025 “ADQUISICIÓN DE ROLLOS DE PAPEL TÉRMICO” </t>
  </si>
  <si>
    <t>LUGAL S.A.</t>
  </si>
  <si>
    <t>https://www.contrataciones.gov.py/licitaciones/adjudicacion/1f0882bd-4739-6cf2-987c-972231ef45d3/resumen-adjudicacion.html</t>
  </si>
  <si>
    <t>MENOR CUANTIA NACIONAL N° 24/2025 “ADQUISICIÓN DE ZANJADORA”</t>
  </si>
  <si>
    <t>AUREO S.A.</t>
  </si>
  <si>
    <t>https://www.contrataciones.gov.py/licitaciones/adjudicacion/1f067eaa-a945-6568-a419-7fedb8d4ece5/resumen-adjudicacion.html</t>
  </si>
  <si>
    <t>MENOR CUANTÍA NACIONAL N° 40/2025 “ADQUISICIÓN DE PISTOLA DE LUZ DE SEÑALIZACIÓN LED PARA LA TORRE DE CONTROL DEL AEROPUERTO DE ENCARNACIÓN”</t>
  </si>
  <si>
    <t>MARESAGA S.R.L.</t>
  </si>
  <si>
    <t>https://www.contrataciones.gov.py/licitaciones/adjudicacion/1f087fdc-f50b-66a2-8dd1-1fdc1b38e99d/resumen-adjudicacion.html</t>
  </si>
  <si>
    <t>MENOR CUANTIA NACIONAL Nº 48/25 “ADQUISICIÓN DE IMPRESOS Y FORMULARIOS PARA TESORERIA”</t>
  </si>
  <si>
    <t>LUGAL SOCIEDAD ANÓNIMA</t>
  </si>
  <si>
    <t>https://www.contrataciones.gov.py/licitaciones/adjudicacion/1f093c46-8369-6194-84d6-9937c9452971/resumen-adjudicacion.html</t>
  </si>
  <si>
    <t>MENOR CUANTIA NACIONAL Nº 15/25 "CONTRATACIÓN DE SERVICIO DE FUMIGACIÓN DEL AIG</t>
  </si>
  <si>
    <t>KAAVOTY</t>
  </si>
  <si>
    <t>https://www.contrataciones.gov.py/licitaciones/adjudicacion/1f0882da-4149-6672-8bfa-353e4368fae1/resumen-adjudicacion.html</t>
  </si>
  <si>
    <t>LICITACION PUBLICA NACIONAL N° 17/2025 “ADQUISICIÓN DE REMOLCADOR Y BARRA REMOLQUE PARA EL AEROPUERTO INTERNACIONAL DE ENCARNACIÓN – AD REFERÉNDUM"</t>
  </si>
  <si>
    <t>MENOR CUANTÍA NACIONAL N° 09/2025 “ADQUISICIÓN DE CARROS PORTA EQUIPAJES PARA EL AEROPUERTO INTERNACIONAL DE ENCARNACIÓN"</t>
  </si>
  <si>
    <t>BIENES DE CAMBIO</t>
  </si>
  <si>
    <t>BIENES DE CONSUMO DE OFICINAS E INSUMOS</t>
  </si>
  <si>
    <t>Lineas Telefónicas             021- 688-2000                      021-688-2211</t>
  </si>
  <si>
    <t>Linea Telefónica                  061-597-3000</t>
  </si>
  <si>
    <t>ADMINISTRACION DEL AEROPUERTO INTERNACIONAL "SILVIO PETTIROSSI" - AISP</t>
  </si>
  <si>
    <t>Mejora de la Infraestructura Aeroportuaria</t>
  </si>
  <si>
    <t>Mantener en optimas condiciones la Infraestructura Aeroportuaria</t>
  </si>
  <si>
    <t>Usuarios de la Terminal Aerea y la Comunidad Aeronáutica en General</t>
  </si>
  <si>
    <t>Mejora de Infraestructura</t>
  </si>
  <si>
    <t>Providencia Gcia. OPS del 10/10/2025</t>
  </si>
  <si>
    <t>GERENCIA AVSEC - AISP</t>
  </si>
  <si>
    <t>Memorandum GAVSEC-AISP Nº 50/2025</t>
  </si>
  <si>
    <t>COORDINACION SMS - AISP</t>
  </si>
  <si>
    <t>Memorandum CSMS-AISP Nº 44/2025</t>
  </si>
  <si>
    <t>* Informe de Recaudacion de Enero a Setiembre (comparativo 2024-2025).
* Informe de llamados pendientes y adjudicados 2025. 
* Informe de Gestion de todas las dependencias del AIG (Gerencia OPS, Gerencia AVSEC, Gerencia de Mantenimiento, Coordinacion SMS, Gerencia de Cargas Aereas, Gerencia Administrativa, Gerencia de Servicios Aeronauticos).</t>
  </si>
  <si>
    <t>N/A</t>
  </si>
  <si>
    <t>* Memorandum ADM-AIG Nº 54/2025</t>
  </si>
  <si>
    <t>ADMINISTRACION DEL AEROPUERTO INTERNACIONAL "RAMON AMIN AYUB GONZALEZ"  -   SGEN</t>
  </si>
  <si>
    <t>Informe de Actividades y Avances 3er. Trimestre. (Pintura y Refacción externa de Torre de Control, Adquisición e Instalación de mangueras para bocas de incendio, Reparacion general en toda la terminal aerea, Pintura y reparacion del portico de entrada, Pintura integral de señalización de pista, Ampliacion de la intersección y de la Plataforma en el sector norte, reparación intergral de canaletas del Edificio aeroportuario, Modificacion de consola y prolijamiento de equipos de torre de control, Refacción y pintura de tanque de agua, remplazo total de artefactos sanitarios del baño social de la vivienda de funcionarios, Instalacion de vidrios en puertas y ventanas, Instalacion de nuevos contenedores de basura, Refacción y pintura en la base SEI, Adecuacion de lugar destinado para la pista de emergencia, Instalacion de torres de luces para plataforma, Instalación, calibración puesta en funcionamiento equipos D-VOR/DME.</t>
  </si>
  <si>
    <t>* Memorandum ADM-SGEN Nº 41/2025</t>
  </si>
  <si>
    <t>PEDRO JUAN CABALLERO - SGPJ</t>
  </si>
  <si>
    <t xml:space="preserve">Mantenimiento constante del perimetral por personal del Aeropuerto(SGPJ) acentuando alrededor de las tulipas ya que después de las heladas son más propensos los incendios.                          Se realiza chequeo laboratorio del sistema APAPI.                                               *Reparación  de parte del cableado del cono de viento por medio del seguro.
• Cambio Cono de Viento constantes.
• Se realiza mantenimiento del tractor.
• Se implementa sistema de punto a punto con el control adyacente SBPP, pendiente de aprobación por el control de Curitiba. 
• Se instala cañería para carga rápida del Autobomba por medio del fondo fijo, disminuyendo el llenado del tanque de un día a una hora.
• Se realiza cambio del cableado completo del generador al edificio, implementando de forma aérea por las constantes lluvias que se registran en la zona lo cual causaban constantes cortos circuitos de formas subterráneas.
• Se realiza mantenimiento del carro de bomberos por medio de licitación N°    /2025
• Se realiza mantenimiento de la camioneta destinada a este Aeropuerto por medio del Dpto. de Talleres y el fondo fijo.
• Se incorpora de forma constantes personal de Senad en los chequeos internacionales.  
• Se realiza mantenimiento de Beacon, sellado por filtraciones.
• Aumento de vuelos Chárter en especial en horario nocturno.
</t>
  </si>
  <si>
    <t>* Memorandum SGPJ N° 84/2025</t>
  </si>
  <si>
    <t>CONCEPCION - SGCO</t>
  </si>
  <si>
    <t>INFORME DE GESTION SEGUNDO TRIMESTRE 2025</t>
  </si>
  <si>
    <t>SAN PEDRO - SGSP</t>
  </si>
  <si>
    <t>INFORME DE GESTION SEGUNDO TRIMESTRE 2026</t>
  </si>
  <si>
    <t>CAAZAPA - SGCZ</t>
  </si>
  <si>
    <t xml:space="preserve">* Relevamineto de necesidades </t>
  </si>
  <si>
    <t>Memorandum SGCZ Nº 18/2025</t>
  </si>
  <si>
    <t>SALTO DEL GUAIRA - SGGR</t>
  </si>
  <si>
    <t>Gestión patrimonial y administrativa:                             *  Relevamiento e inventario de bienes, verificación de 
documentación y estado del fondo fijo.
* Infraestructura y equipamiento técnico: Evaluación de sistemas eléctricos, equipos de 
respaldo y maquinaria operativa.
* Movilidad y transporte institucional: Diagnóstico del estado del parque vehicular y 
logística de mantenimiento.
* Sistemas de información y conectividad: Fortalecimiento de canales de comunicación y 
ampliación de recursos digitales.
* Mejoras operativas complementarias: Acciones de mantenimiento menor, ordenamiento 
del predio y saneamiento ambiental.</t>
  </si>
  <si>
    <t>Memorandum SGGR Nº 26/2025</t>
  </si>
  <si>
    <t>PILAR - SGPI</t>
  </si>
  <si>
    <t>Memorandum SGPI Nº 84/2025</t>
  </si>
  <si>
    <t xml:space="preserve">* Mantenimientos rutinarios.                                      * Recarga y Mantenimeinto de extintores.                        *Establecimiento del Plan de AVSEC.                                                 * Mantenimiento de Estación Automática MET.                                                                                                                      * Instalacion de Cámaras y Pararrayos en estación MET.                                                                           * Manteniiento y cambio de sistema de circuito cerrado.                                                                    * Mantenimiento y aseo de edificio terminal.                          * Mantenimiento de AA y ventiladores de techo.                    * Mejoramiento del Sistema de suminietro de energia primaria y secundaria.                                 * Limpieza de deague pluvial (1000 mts).                                     * Mantenimiento preventivo y correctivo del tractor.    </t>
  </si>
  <si>
    <t xml:space="preserve"> Construcción de pared para la divisoria de cocina.                      * Cambio total de lumínicas de la plataforma central y de estacionamiento.                            * Remodelación del dormitorio y del baño de la Oficina de la Administración.                              * Reparación de los pisos del hall principal, del dormitorio, de la cocina y de las galerías.                              * Cambio de puertas y ventanas de blindex del edificio.                                                      * Reparación de pisos y techo del edificio.                                     * Trabajo de mantenimiento rutinarios en forma permanente.                                         * Fumigación total del edificio.   *  Se realizó trabajo de desmonte al costado de la pista, a fin de dar cumplimiento con las medidas de área de protección.                                      * Reparación de camioneta y cambio de neumáticos de las 4 cubiertas.</t>
  </si>
  <si>
    <t xml:space="preserve">* Se llevó a cabo instrucción al personal Avianca Cargo sobre Plan de Emergencia Aeroportuaria y posteriormente se materializó un Simulacro de Emergencia de Escritorio entre la mencionada Compañía Aérea y el Comité de Emergencia Aeroportuario.                               * -Se han recepcionado reportes de peligro en relación a malos manejos de en proceso de abastecimiento de combustible, señales horizontales mal ubicados, obstáculos en pista de emergencia, obstáculos en áreas de maniobra. Todos debidamente gestionados para subsanar.
* Se realizó inicio de gestiones con organismos externos para actualizar el Plan de Traslado de Aeronaves Inutilizadas.
* Elaboración y actualización de procedimientos en áreas operacionales.
</t>
  </si>
  <si>
    <r>
      <rPr>
        <b/>
        <sz val="11"/>
        <color theme="1"/>
        <rFont val="Calibri"/>
        <family val="2"/>
        <scheme val="minor"/>
      </rPr>
      <t xml:space="preserve"> </t>
    </r>
    <r>
      <rPr>
        <sz val="11"/>
        <color theme="1"/>
        <rFont val="Calibri"/>
        <family val="2"/>
        <scheme val="minor"/>
      </rPr>
      <t>* Logros obtenidos.</t>
    </r>
  </si>
  <si>
    <t>* Adquisición de DOLLYS para el Dpto. SAT-AISP. Cantidad 10 unidades. Por medio del llamado LPN N°46/2024 ID.N°454113 Resolución N°2120/2024, Marca TLD, Fabricante TLD, America Corporatión, monto Adjudicado 1.340.665.000, fecha de entrega 14 de agosto de 2025.                               
* Adquisición de remolcador-Dpto. SAT-AISP. Cantidad 1, por medio del llamado LPN N°29/2024 ID N°448542 Resolución N°2118/2024, Marca TLD, Fabricante TLD, America Corporatión, monto adjudicado 3.083.971.000.</t>
  </si>
  <si>
    <t>1.980 funcionarios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</si>
  <si>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</si>
  <si>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</si>
  <si>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</si>
  <si>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</si>
  <si>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 Se realizó un diagnóstico de la infraestructura eléctrica, identificando puntos críticos.
* Se reemplazó el cableado eléctrico en mal estado y se modernizó la red eléctrica del salon.
* Se reemplazaron las luces led del Salon Vip que presentaban problemas en su funcionamiento.1. Se realizó un análisis de necesidades para priorizar las áreas más críticas.
* Se gestionó con la DIRECCION DE METEOROLOGIA la provisión de equipos informaticos de mayor rendimiento para los observadores meteorologicos.1. Se realizo la entrega de combustible de calidad adecuada de la DINAC a FAP en tiempo y forma.
* Esta mejora permitió una operación eficiente de los tractores, asegurando la limpieza regular y mantenimiento de las áreas verdes. * En coordinación con la Fuerza Aérea Paraguaya (FAP), se realizo la limpieza y mentenimiento del predio aeroportuario, que incluyó corte de césped, poda de árboles y limpieza general.1. En una reunion de trabajo realizada en el Aeropuerto de Concepcion con la empresa recolectora INGESA, se coordino los trabajos de recoleccion de residuos del recinto aeroportuario.1. Se coordino con la empresa DM SOLUCIONES INDUSTRIALES los trabajos de provisión y sustitución de equipos en las instalaciones de esta terminal aeroportuaria consistente en los siguientes:
• Provisión e instalación de Sistema de CCTV con 7 (Siete) cámaras.
• Provisión e instalación de Puerta de Blindex.
• Provisión e instalación de 2 (Dos) acondicionadores de Aire de 24000 BTU. 1. Se coordino con la Gerencia de Telecomunicaciones y Electrónica (GTE)  los siguientes trabajos técnicos:
• Reemplazo de un Switch de 8 puertos CISCO con puertos en fallas, por otro de similares características en el Contenedor de Telecomunicaciones y Electrónica, del sistema de Vigilancia instalado en el Sitio.
• Reacondicionamiento del acceso a los contenedores de Telecomunicaciones y Vigilancia del cercado de seguridad perimetral.
• Reacondicionamiento del portón de acceso. 
• Verificación y diagnóstico del enlace del sistema de Vigilancia con TWR Concepción.
• Prueba de funcionamiento de Generadores de Emergencia.                             • Simulación de Corte de suministro de energía Comercial ANDE, para pruebas de Generadores de los Contenedores Técnicos.</t>
  </si>
  <si>
    <t>https://www.dinac.gov.py/v3/index.php/transparencia-y-anticorrupcion-dinac/ley-5282-14-art-8-acceso-a-la-informacion-publica/item/3426-julio-2025-informacion-publica-ley-5282-2014</t>
  </si>
  <si>
    <t>https://www.dinac.gov.py/v3/index.php/transparencia-y-anticorrupcion-dinac/ley-5282-14-art-8-acceso-a-la-informacion-publica/item/3454-agosto-2025-informacion-publica-ley-5282-2014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</si>
</sst>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7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sz val="12"/>
      <color theme="1"/>
      <name val="Calibri"/>
      <family val="2"/>
      <scheme val="minor"/>
    </font>
    <font>
      <b/>
      <sz val="12"/>
      <color theme="1"/>
      <name val="Calibri"/>
      <family val="2"/>
    </font>
    <font>
      <sz val="11"/>
      <color rgb="FF000000"/>
      <name val="Calibri"/>
      <family val="2"/>
    </font>
    <font>
      <sz val="11"/>
      <name val="Calibri"/>
      <family val="2"/>
    </font>
    <font>
      <sz val="11"/>
      <color rgb="FF000000"/>
      <name val="Calibri"/>
      <family val="2"/>
      <scheme val="minor"/>
    </font>
    <font>
      <b/>
      <sz val="14"/>
      <name val="Garamond"/>
      <family val="1"/>
    </font>
    <font>
      <b/>
      <sz val="11"/>
      <name val="Garamond"/>
      <family val="1"/>
    </font>
    <font>
      <b/>
      <sz val="11"/>
      <color rgb="FF000000"/>
      <name val="Garamond"/>
      <family val="1"/>
    </font>
    <font>
      <u/>
      <sz val="11"/>
      <color rgb="FF0563C1"/>
      <name val="Calibri"/>
      <family val="2"/>
      <scheme val="minor"/>
    </font>
    <font>
      <b/>
      <sz val="12"/>
      <name val="Garamond"/>
      <family val="1"/>
    </font>
    <font>
      <b/>
      <sz val="18"/>
      <color theme="4" tint="-0.499984740745262"/>
      <name val="Calibri"/>
      <family val="2"/>
      <scheme val="minor"/>
    </font>
    <font>
      <b/>
      <sz val="11"/>
      <color rgb="FFFF0000"/>
      <name val="Calibri"/>
      <family val="2"/>
      <scheme val="minor"/>
    </font>
    <font>
      <b/>
      <sz val="11"/>
      <color rgb="FF000000"/>
      <name val="Calibri"/>
      <family val="2"/>
      <scheme val="minor"/>
    </font>
    <font>
      <u/>
      <sz val="11"/>
      <color theme="1"/>
      <name val="Calibri"/>
      <family val="2"/>
      <scheme val="minor"/>
    </font>
    <font>
      <u/>
      <sz val="11"/>
      <color rgb="FF467886"/>
      <name val="Calibri"/>
      <family val="2"/>
      <scheme val="minor"/>
    </font>
    <font>
      <u/>
      <sz val="11"/>
      <color rgb="FF000000"/>
      <name val="Calibri"/>
      <family val="2"/>
      <scheme val="minor"/>
    </font>
    <font>
      <sz val="10"/>
      <color theme="1"/>
      <name val="Arial"/>
      <family val="2"/>
    </font>
    <font>
      <sz val="11"/>
      <color theme="1"/>
      <name val="Arial"/>
      <family val="2"/>
    </font>
  </fonts>
  <fills count="1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rgb="FFFFF2CC"/>
        <bgColor rgb="FFFFF2CC"/>
      </patternFill>
    </fill>
    <fill>
      <patternFill patternType="solid">
        <fgColor rgb="FFFEF2CB"/>
        <bgColor rgb="FFFEF2CB"/>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right style="thin">
        <color auto="1"/>
      </right>
      <top style="medium">
        <color indexed="64"/>
      </top>
      <bottom/>
      <diagonal/>
    </border>
    <border>
      <left style="thin">
        <color rgb="FF000000"/>
      </left>
      <right style="thin">
        <color rgb="FF000000"/>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12">
    <xf numFmtId="0" fontId="0" fillId="0" borderId="0">
      <alignment vertical="center"/>
    </xf>
    <xf numFmtId="9" fontId="40" fillId="0" borderId="0" applyFont="0" applyFill="0" applyBorder="0" applyAlignment="0" applyProtection="0"/>
    <xf numFmtId="0" fontId="38" fillId="0" borderId="0">
      <alignment vertical="center"/>
    </xf>
    <xf numFmtId="0" fontId="54" fillId="0" borderId="0" applyNumberFormat="0" applyFill="0" applyBorder="0" applyAlignment="0" applyProtection="0">
      <alignment vertical="center"/>
    </xf>
    <xf numFmtId="41" fontId="37" fillId="0" borderId="0" applyFont="0" applyFill="0" applyBorder="0" applyAlignment="0" applyProtection="0"/>
    <xf numFmtId="41" fontId="57" fillId="0" borderId="0" applyFont="0" applyFill="0" applyBorder="0" applyAlignment="0" applyProtection="0"/>
    <xf numFmtId="9" fontId="27" fillId="0" borderId="0" applyFont="0" applyFill="0" applyBorder="0" applyAlignment="0" applyProtection="0"/>
    <xf numFmtId="0" fontId="27" fillId="0" borderId="0">
      <alignment vertical="center"/>
    </xf>
    <xf numFmtId="41" fontId="27" fillId="0" borderId="0" applyFont="0" applyFill="0" applyBorder="0" applyAlignment="0" applyProtection="0"/>
    <xf numFmtId="9" fontId="13" fillId="0" borderId="0" applyFont="0" applyFill="0" applyBorder="0" applyAlignment="0" applyProtection="0"/>
    <xf numFmtId="0" fontId="54" fillId="0" borderId="0" applyNumberFormat="0" applyFill="0" applyBorder="0" applyAlignment="0" applyProtection="0">
      <alignment vertical="center"/>
    </xf>
    <xf numFmtId="0" fontId="13" fillId="0" borderId="0">
      <alignment vertical="center"/>
    </xf>
  </cellStyleXfs>
  <cellXfs count="585">
    <xf numFmtId="0" fontId="0" fillId="0" borderId="0" xfId="0">
      <alignment vertical="center"/>
    </xf>
    <xf numFmtId="0" fontId="42" fillId="0" borderId="0" xfId="0" applyFont="1">
      <alignment vertical="center"/>
    </xf>
    <xf numFmtId="0" fontId="47" fillId="0" borderId="0" xfId="0" applyFont="1">
      <alignment vertical="center"/>
    </xf>
    <xf numFmtId="0" fontId="42" fillId="3" borderId="0" xfId="0" applyFont="1" applyFill="1">
      <alignment vertical="center"/>
    </xf>
    <xf numFmtId="0" fontId="46" fillId="2" borderId="1" xfId="0" applyFont="1" applyFill="1" applyBorder="1" applyAlignment="1" applyProtection="1">
      <alignment horizontal="center" vertical="center" wrapText="1"/>
      <protection locked="0"/>
    </xf>
    <xf numFmtId="0" fontId="42" fillId="0" borderId="0" xfId="0" applyFont="1" applyProtection="1">
      <alignment vertical="center"/>
      <protection locked="0"/>
    </xf>
    <xf numFmtId="0" fontId="38" fillId="8" borderId="1" xfId="0" applyFont="1" applyFill="1" applyBorder="1" applyAlignment="1">
      <alignment horizontal="center" vertical="top" wrapText="1"/>
    </xf>
    <xf numFmtId="0" fontId="55" fillId="8" borderId="1" xfId="0" applyFont="1" applyFill="1" applyBorder="1" applyAlignment="1">
      <alignment horizontal="center" vertical="center"/>
    </xf>
    <xf numFmtId="3" fontId="56" fillId="8" borderId="1" xfId="0" applyNumberFormat="1" applyFont="1" applyFill="1" applyBorder="1">
      <alignment vertical="center"/>
    </xf>
    <xf numFmtId="3" fontId="55" fillId="8" borderId="1" xfId="0" applyNumberFormat="1" applyFont="1" applyFill="1" applyBorder="1">
      <alignment vertical="center"/>
    </xf>
    <xf numFmtId="0" fontId="46" fillId="6" borderId="1" xfId="0" applyFont="1" applyFill="1" applyBorder="1" applyAlignment="1">
      <alignment horizontal="center" vertical="center"/>
    </xf>
    <xf numFmtId="0" fontId="47" fillId="2" borderId="1" xfId="0" applyFont="1" applyFill="1" applyBorder="1" applyAlignment="1">
      <alignment horizontal="center" vertical="center"/>
    </xf>
    <xf numFmtId="0" fontId="42" fillId="0" borderId="0" xfId="0" applyFont="1" applyAlignment="1">
      <alignment horizontal="center" vertical="center"/>
    </xf>
    <xf numFmtId="0" fontId="45" fillId="8" borderId="1" xfId="0" applyFont="1" applyFill="1" applyBorder="1" applyAlignment="1">
      <alignment horizontal="center" vertical="center"/>
    </xf>
    <xf numFmtId="0" fontId="46" fillId="4" borderId="1" xfId="0" applyFont="1" applyFill="1" applyBorder="1" applyAlignment="1">
      <alignment horizontal="center" vertical="top" wrapText="1"/>
    </xf>
    <xf numFmtId="0" fontId="50"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38" fillId="8" borderId="3" xfId="0" applyFont="1" applyFill="1" applyBorder="1" applyAlignment="1">
      <alignment horizontal="right" vertical="center" wrapText="1"/>
    </xf>
    <xf numFmtId="0" fontId="46" fillId="2" borderId="1" xfId="0" applyFont="1" applyFill="1" applyBorder="1" applyAlignment="1">
      <alignment horizontal="right" vertical="center" wrapText="1"/>
    </xf>
    <xf numFmtId="0" fontId="42" fillId="0" borderId="0" xfId="0" applyFont="1" applyAlignment="1">
      <alignment horizontal="right" vertical="center"/>
    </xf>
    <xf numFmtId="0" fontId="33" fillId="8" borderId="2" xfId="0" applyFont="1" applyFill="1" applyBorder="1" applyAlignment="1">
      <alignment horizontal="left" vertical="center" wrapText="1"/>
    </xf>
    <xf numFmtId="0" fontId="42" fillId="0" borderId="0" xfId="0" applyFont="1">
      <alignment vertical="center"/>
    </xf>
    <xf numFmtId="0" fontId="42" fillId="0" borderId="0" xfId="0" applyFont="1" applyProtection="1">
      <alignment vertical="center"/>
      <protection locked="0"/>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4" fillId="8" borderId="0" xfId="3" applyFont="1" applyFill="1" applyBorder="1" applyAlignment="1">
      <alignment horizontal="center" vertical="center" wrapText="1"/>
    </xf>
    <xf numFmtId="0" fontId="46" fillId="8" borderId="2" xfId="0" applyFont="1" applyFill="1" applyBorder="1" applyAlignment="1" applyProtection="1">
      <alignment horizontal="center" vertical="center"/>
      <protection locked="0"/>
    </xf>
    <xf numFmtId="0" fontId="46" fillId="8" borderId="3" xfId="0" applyFont="1" applyFill="1" applyBorder="1" applyAlignment="1" applyProtection="1">
      <alignment horizontal="center" vertical="center"/>
      <protection locked="0"/>
    </xf>
    <xf numFmtId="0" fontId="46" fillId="8" borderId="1" xfId="0" applyFont="1" applyFill="1" applyBorder="1" applyAlignment="1" applyProtection="1">
      <alignment horizontal="center" vertical="center" wrapText="1"/>
      <protection locked="0"/>
    </xf>
    <xf numFmtId="0" fontId="59" fillId="8" borderId="1" xfId="0" applyFont="1" applyFill="1" applyBorder="1" applyAlignment="1">
      <alignment horizontal="center" vertical="center"/>
    </xf>
    <xf numFmtId="0" fontId="60" fillId="11" borderId="24" xfId="0" applyFont="1" applyFill="1" applyBorder="1" applyAlignment="1" applyProtection="1">
      <alignment horizontal="center" vertical="center" wrapText="1"/>
      <protection locked="0"/>
    </xf>
    <xf numFmtId="0" fontId="26" fillId="8" borderId="4"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35" fillId="8" borderId="0" xfId="0" applyFont="1" applyFill="1" applyBorder="1" applyAlignment="1">
      <alignment horizontal="center" vertical="center" wrapText="1"/>
    </xf>
    <xf numFmtId="0" fontId="42" fillId="8" borderId="0" xfId="0" applyFont="1" applyFill="1">
      <alignment vertical="center"/>
    </xf>
    <xf numFmtId="0" fontId="0" fillId="10" borderId="0" xfId="0" applyFill="1" applyAlignment="1">
      <alignment vertical="center" wrapText="1"/>
    </xf>
    <xf numFmtId="0" fontId="19" fillId="8" borderId="1" xfId="0" applyFont="1" applyFill="1" applyBorder="1" applyAlignment="1" applyProtection="1">
      <alignment horizontal="center" vertical="center" wrapText="1"/>
      <protection locked="0"/>
    </xf>
    <xf numFmtId="0" fontId="54" fillId="8" borderId="1" xfId="3" applyFill="1" applyBorder="1" applyAlignment="1">
      <alignment horizontal="center" vertical="center" wrapText="1"/>
    </xf>
    <xf numFmtId="14" fontId="18" fillId="8" borderId="1" xfId="0" applyNumberFormat="1" applyFont="1" applyFill="1" applyBorder="1" applyAlignment="1" applyProtection="1">
      <alignment horizontal="center" vertical="center" wrapText="1"/>
      <protection locked="0"/>
    </xf>
    <xf numFmtId="0" fontId="46" fillId="2"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46" fillId="2" borderId="1" xfId="0" applyFont="1" applyFill="1" applyBorder="1" applyAlignment="1">
      <alignment horizontal="center" vertical="center"/>
    </xf>
    <xf numFmtId="0" fontId="46" fillId="6"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wrapText="1"/>
    </xf>
    <xf numFmtId="0" fontId="62" fillId="11" borderId="24"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0" fontId="35" fillId="8" borderId="5"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54" fillId="8" borderId="1" xfId="3" applyFont="1" applyFill="1" applyBorder="1" applyAlignment="1">
      <alignment horizontal="center" vertical="center" wrapText="1"/>
    </xf>
    <xf numFmtId="0" fontId="42" fillId="14" borderId="25" xfId="0" applyFont="1" applyFill="1" applyBorder="1" applyAlignment="1">
      <alignment horizontal="center" vertical="center"/>
    </xf>
    <xf numFmtId="0" fontId="42" fillId="14" borderId="26" xfId="0" applyFont="1" applyFill="1" applyBorder="1" applyAlignment="1">
      <alignment horizontal="center" vertical="center"/>
    </xf>
    <xf numFmtId="0" fontId="42" fillId="14" borderId="27" xfId="0" applyFont="1" applyFill="1" applyBorder="1" applyAlignment="1">
      <alignment horizontal="center" vertical="center"/>
    </xf>
    <xf numFmtId="0" fontId="42" fillId="14" borderId="16" xfId="0" applyFont="1" applyFill="1" applyBorder="1" applyAlignment="1">
      <alignment horizontal="center" vertical="center"/>
    </xf>
    <xf numFmtId="0" fontId="42" fillId="14" borderId="0" xfId="0" applyFont="1" applyFill="1" applyBorder="1" applyAlignment="1">
      <alignment horizontal="center" vertical="center"/>
    </xf>
    <xf numFmtId="0" fontId="42" fillId="14" borderId="17" xfId="0" applyFont="1" applyFill="1" applyBorder="1" applyAlignment="1">
      <alignment horizontal="center" vertical="center"/>
    </xf>
    <xf numFmtId="0" fontId="42" fillId="14" borderId="18" xfId="0" applyFont="1" applyFill="1" applyBorder="1" applyAlignment="1">
      <alignment horizontal="center" vertical="center"/>
    </xf>
    <xf numFmtId="0" fontId="42" fillId="14" borderId="19" xfId="0" applyFont="1" applyFill="1" applyBorder="1" applyAlignment="1">
      <alignment horizontal="center" vertical="center"/>
    </xf>
    <xf numFmtId="0" fontId="42" fillId="14" borderId="20" xfId="0" applyFont="1" applyFill="1" applyBorder="1" applyAlignment="1">
      <alignment horizontal="center" vertical="center"/>
    </xf>
    <xf numFmtId="14" fontId="55" fillId="8" borderId="1" xfId="0" applyNumberFormat="1" applyFont="1" applyFill="1" applyBorder="1" applyAlignment="1">
      <alignment horizontal="center" vertical="center" wrapText="1"/>
    </xf>
    <xf numFmtId="0" fontId="55" fillId="8" borderId="1" xfId="0" applyFont="1" applyFill="1" applyBorder="1" applyAlignment="1">
      <alignment horizontal="center" vertical="center" wrapText="1"/>
    </xf>
    <xf numFmtId="0" fontId="55" fillId="8" borderId="3" xfId="0" applyFont="1" applyFill="1" applyBorder="1" applyAlignment="1">
      <alignment horizontal="center" vertical="center" wrapText="1"/>
    </xf>
    <xf numFmtId="0" fontId="55" fillId="8" borderId="2" xfId="0" applyFont="1" applyFill="1" applyBorder="1" applyAlignment="1">
      <alignment horizontal="center" vertical="center"/>
    </xf>
    <xf numFmtId="0" fontId="50" fillId="2" borderId="9" xfId="0" applyFont="1" applyFill="1" applyBorder="1" applyAlignment="1">
      <alignment horizontal="center" vertical="center" wrapText="1"/>
    </xf>
    <xf numFmtId="0" fontId="53" fillId="8" borderId="3" xfId="0" applyNumberFormat="1" applyFont="1" applyFill="1" applyBorder="1" applyAlignment="1">
      <alignment horizontal="center" vertical="center"/>
    </xf>
    <xf numFmtId="0" fontId="60" fillId="11" borderId="2"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38" fillId="8" borderId="3" xfId="0" applyFont="1" applyFill="1" applyBorder="1" applyAlignment="1">
      <alignment horizontal="left" vertical="center" wrapText="1"/>
    </xf>
    <xf numFmtId="0" fontId="22" fillId="8" borderId="2" xfId="0" applyFont="1" applyFill="1" applyBorder="1" applyAlignment="1">
      <alignment horizontal="left" vertical="center" wrapText="1"/>
    </xf>
    <xf numFmtId="0" fontId="26" fillId="8" borderId="3" xfId="0" applyFont="1" applyFill="1" applyBorder="1" applyAlignment="1">
      <alignment horizontal="center" vertical="center" wrapText="1"/>
    </xf>
    <xf numFmtId="0" fontId="54" fillId="8" borderId="13" xfId="3" applyFont="1" applyFill="1" applyBorder="1" applyAlignment="1">
      <alignment horizontal="center" vertical="center" wrapText="1"/>
    </xf>
    <xf numFmtId="0" fontId="44" fillId="8" borderId="2" xfId="0" applyFont="1" applyFill="1" applyBorder="1" applyAlignment="1">
      <alignment horizontal="center" vertical="center"/>
    </xf>
    <xf numFmtId="0" fontId="54" fillId="8" borderId="1" xfId="10" applyFont="1" applyFill="1" applyBorder="1" applyAlignment="1">
      <alignment horizontal="center" vertical="center" wrapText="1"/>
    </xf>
    <xf numFmtId="0" fontId="0" fillId="10" borderId="0" xfId="0" applyFill="1" applyAlignment="1">
      <alignment horizontal="center" vertical="center" wrapText="1"/>
    </xf>
    <xf numFmtId="0" fontId="38" fillId="8"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53" fillId="8" borderId="14" xfId="0" applyFont="1" applyFill="1" applyBorder="1">
      <alignment vertical="center"/>
    </xf>
    <xf numFmtId="0" fontId="17" fillId="8" borderId="14" xfId="0" applyFont="1" applyFill="1" applyBorder="1">
      <alignment vertical="center"/>
    </xf>
    <xf numFmtId="0" fontId="17" fillId="8" borderId="11" xfId="0" applyFont="1" applyFill="1" applyBorder="1">
      <alignment vertical="center"/>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46" fillId="8" borderId="4" xfId="0" applyFont="1" applyFill="1" applyBorder="1" applyAlignment="1">
      <alignment horizontal="center" vertical="center"/>
    </xf>
    <xf numFmtId="0" fontId="46" fillId="8" borderId="4" xfId="0" applyFont="1" applyFill="1" applyBorder="1" applyAlignment="1">
      <alignment horizontal="right" vertical="center"/>
    </xf>
    <xf numFmtId="0" fontId="42" fillId="8" borderId="3" xfId="0" applyFont="1" applyFill="1" applyBorder="1" applyAlignment="1">
      <alignment horizontal="center" vertical="center"/>
    </xf>
    <xf numFmtId="0" fontId="0" fillId="8" borderId="14" xfId="0" applyFont="1" applyFill="1" applyBorder="1" applyAlignment="1">
      <alignment horizontal="center" vertical="center" wrapText="1"/>
    </xf>
    <xf numFmtId="0" fontId="54" fillId="8" borderId="15" xfId="3" applyFont="1" applyFill="1" applyBorder="1" applyAlignment="1">
      <alignment horizontal="center" vertical="center" wrapText="1"/>
    </xf>
    <xf numFmtId="0" fontId="0" fillId="8" borderId="11" xfId="0" applyFont="1" applyFill="1" applyBorder="1" applyAlignment="1">
      <alignment horizontal="center" vertical="center" wrapText="1"/>
    </xf>
    <xf numFmtId="15" fontId="0" fillId="8" borderId="12" xfId="0" applyNumberFormat="1" applyFont="1" applyFill="1" applyBorder="1" applyAlignment="1">
      <alignment horizontal="center" vertical="center" wrapText="1"/>
    </xf>
    <xf numFmtId="0" fontId="0" fillId="8" borderId="12" xfId="0" applyFont="1" applyFill="1" applyBorder="1" applyAlignment="1">
      <alignment horizontal="center" vertical="center" wrapText="1"/>
    </xf>
    <xf numFmtId="0" fontId="54" fillId="8" borderId="12" xfId="3" applyFont="1" applyFill="1" applyBorder="1" applyAlignment="1">
      <alignment horizontal="center" vertical="center" wrapText="1"/>
    </xf>
    <xf numFmtId="0" fontId="46" fillId="2"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54" fillId="16" borderId="28" xfId="0" applyFont="1" applyFill="1" applyBorder="1" applyAlignment="1">
      <alignment horizontal="center" vertical="center" wrapText="1"/>
    </xf>
    <xf numFmtId="0" fontId="71" fillId="16" borderId="28" xfId="0" applyFont="1" applyFill="1" applyBorder="1" applyAlignment="1">
      <alignment horizontal="center" vertical="center" wrapText="1"/>
    </xf>
    <xf numFmtId="0" fontId="54" fillId="16" borderId="28" xfId="10" applyFont="1" applyFill="1" applyBorder="1" applyAlignment="1">
      <alignment horizontal="center" vertical="center" wrapText="1"/>
    </xf>
    <xf numFmtId="0" fontId="54" fillId="15" borderId="28" xfId="10" applyFont="1" applyFill="1" applyBorder="1" applyAlignment="1">
      <alignment horizontal="center" vertical="center" wrapText="1"/>
    </xf>
    <xf numFmtId="0" fontId="54" fillId="13" borderId="1" xfId="10" applyFont="1" applyFill="1" applyBorder="1" applyAlignment="1">
      <alignment horizontal="center" vertical="center" wrapText="1"/>
    </xf>
    <xf numFmtId="0" fontId="59" fillId="8" borderId="1" xfId="0" applyFont="1" applyFill="1" applyBorder="1" applyAlignment="1">
      <alignment horizontal="center" vertical="center" wrapText="1"/>
    </xf>
    <xf numFmtId="0" fontId="15" fillId="8" borderId="2" xfId="0" applyFont="1" applyFill="1" applyBorder="1" applyAlignment="1">
      <alignment horizontal="center" vertical="center"/>
    </xf>
    <xf numFmtId="0" fontId="15" fillId="8" borderId="4" xfId="0" applyFont="1" applyFill="1" applyBorder="1" applyAlignment="1">
      <alignment horizontal="center" vertical="center"/>
    </xf>
    <xf numFmtId="0" fontId="53" fillId="8" borderId="4" xfId="0" applyFont="1" applyFill="1" applyBorder="1" applyAlignment="1">
      <alignment horizontal="center" vertical="center"/>
    </xf>
    <xf numFmtId="0" fontId="46" fillId="2" borderId="1"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54" fillId="8" borderId="22" xfId="3" applyFont="1" applyFill="1" applyBorder="1" applyAlignment="1">
      <alignment horizontal="center" vertical="center" wrapText="1"/>
    </xf>
    <xf numFmtId="0" fontId="42" fillId="8" borderId="11" xfId="0" applyFont="1" applyFill="1" applyBorder="1" applyAlignment="1">
      <alignment horizontal="center" vertical="center"/>
    </xf>
    <xf numFmtId="0" fontId="23" fillId="8" borderId="4" xfId="0" applyFont="1" applyFill="1" applyBorder="1" applyAlignment="1">
      <alignment horizontal="center" vertical="center" wrapText="1"/>
    </xf>
    <xf numFmtId="0" fontId="46" fillId="2" borderId="2" xfId="0" applyFont="1" applyFill="1" applyBorder="1" applyAlignment="1" applyProtection="1">
      <alignment vertical="center"/>
      <protection locked="0"/>
    </xf>
    <xf numFmtId="0" fontId="46" fillId="2" borderId="3" xfId="0" applyFont="1" applyFill="1" applyBorder="1" applyAlignment="1" applyProtection="1">
      <alignment vertical="center"/>
      <protection locked="0"/>
    </xf>
    <xf numFmtId="0" fontId="0" fillId="8" borderId="1" xfId="0" applyFont="1" applyFill="1" applyBorder="1" applyAlignment="1">
      <alignment horizontal="center" vertical="center" wrapText="1"/>
    </xf>
    <xf numFmtId="0" fontId="55" fillId="8" borderId="6" xfId="0" applyFont="1" applyFill="1" applyBorder="1" applyAlignment="1">
      <alignment horizontal="center" vertical="center" wrapText="1"/>
    </xf>
    <xf numFmtId="0" fontId="44" fillId="3" borderId="2" xfId="0" applyFont="1" applyFill="1" applyBorder="1" applyAlignment="1">
      <alignment horizontal="center" vertical="center"/>
    </xf>
    <xf numFmtId="0" fontId="46" fillId="3" borderId="4" xfId="0" applyFont="1" applyFill="1" applyBorder="1" applyAlignment="1">
      <alignment horizontal="center" vertical="center"/>
    </xf>
    <xf numFmtId="0" fontId="46" fillId="3" borderId="4" xfId="0" applyFont="1" applyFill="1" applyBorder="1" applyAlignment="1">
      <alignment horizontal="right" vertical="center"/>
    </xf>
    <xf numFmtId="0" fontId="46" fillId="3" borderId="3" xfId="0" applyFont="1" applyFill="1" applyBorder="1" applyAlignment="1">
      <alignment horizontal="center" vertical="center"/>
    </xf>
    <xf numFmtId="0" fontId="42" fillId="8" borderId="12" xfId="0" applyFont="1" applyFill="1" applyBorder="1" applyAlignment="1">
      <alignment horizontal="center" vertical="center"/>
    </xf>
    <xf numFmtId="0" fontId="42" fillId="8" borderId="13" xfId="0" applyFont="1" applyFill="1" applyBorder="1" applyAlignment="1">
      <alignment horizontal="center" vertical="center"/>
    </xf>
    <xf numFmtId="0" fontId="9"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9" fontId="5" fillId="8" borderId="1" xfId="1" applyFont="1" applyFill="1" applyBorder="1" applyAlignment="1">
      <alignment horizontal="center" vertical="center"/>
    </xf>
    <xf numFmtId="0" fontId="52" fillId="8" borderId="1" xfId="0" applyFont="1" applyFill="1" applyBorder="1" applyAlignment="1">
      <alignment horizontal="center"/>
    </xf>
    <xf numFmtId="9" fontId="5" fillId="8" borderId="1" xfId="0" applyNumberFormat="1" applyFont="1" applyFill="1" applyBorder="1" applyAlignment="1">
      <alignment horizontal="center" vertical="center"/>
    </xf>
    <xf numFmtId="9" fontId="62" fillId="8" borderId="28" xfId="0" applyNumberFormat="1" applyFont="1" applyFill="1" applyBorder="1" applyAlignment="1">
      <alignment horizontal="center" vertical="center"/>
    </xf>
    <xf numFmtId="0" fontId="62" fillId="8" borderId="32" xfId="0" applyFont="1" applyFill="1" applyBorder="1" applyAlignment="1">
      <alignment horizontal="center" vertical="center" wrapText="1"/>
    </xf>
    <xf numFmtId="0" fontId="62" fillId="8" borderId="31" xfId="0" applyFont="1" applyFill="1" applyBorder="1" applyAlignment="1">
      <alignment horizontal="center"/>
    </xf>
    <xf numFmtId="0" fontId="62" fillId="8" borderId="39" xfId="0" applyFont="1" applyFill="1" applyBorder="1" applyAlignment="1">
      <alignment horizontal="center" vertical="center" wrapText="1"/>
    </xf>
    <xf numFmtId="9" fontId="62" fillId="8" borderId="28" xfId="0" applyNumberFormat="1" applyFont="1" applyFill="1" applyBorder="1" applyAlignment="1">
      <alignment horizontal="center" vertical="center" textRotation="180"/>
    </xf>
    <xf numFmtId="0" fontId="73" fillId="8" borderId="28" xfId="0" applyFont="1" applyFill="1" applyBorder="1" applyAlignment="1">
      <alignment horizontal="center" vertical="center" wrapText="1"/>
    </xf>
    <xf numFmtId="0" fontId="62" fillId="8" borderId="40" xfId="0" applyFont="1" applyFill="1" applyBorder="1" applyAlignment="1">
      <alignment horizontal="center"/>
    </xf>
    <xf numFmtId="9" fontId="62" fillId="8" borderId="32" xfId="0" applyNumberFormat="1" applyFont="1" applyFill="1" applyBorder="1" applyAlignment="1">
      <alignment horizontal="center" vertical="center"/>
    </xf>
    <xf numFmtId="9" fontId="62" fillId="8" borderId="32" xfId="0" applyNumberFormat="1" applyFont="1" applyFill="1" applyBorder="1" applyAlignment="1">
      <alignment horizontal="center" vertical="center" textRotation="180"/>
    </xf>
    <xf numFmtId="0" fontId="62" fillId="8" borderId="1" xfId="0" applyFont="1" applyFill="1" applyBorder="1" applyAlignment="1">
      <alignment horizontal="center" vertical="center" wrapText="1"/>
    </xf>
    <xf numFmtId="9" fontId="62" fillId="8" borderId="1" xfId="0" applyNumberFormat="1" applyFont="1" applyFill="1" applyBorder="1" applyAlignment="1">
      <alignment horizontal="center" vertical="center"/>
    </xf>
    <xf numFmtId="0" fontId="73"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52" fillId="8" borderId="1"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15" borderId="28" xfId="0" applyFont="1" applyFill="1" applyBorder="1" applyAlignment="1">
      <alignment horizontal="center" vertical="center" wrapText="1"/>
    </xf>
    <xf numFmtId="0" fontId="5" fillId="16" borderId="28" xfId="0" applyFont="1" applyFill="1" applyBorder="1" applyAlignment="1">
      <alignment horizontal="center" vertical="center" wrapText="1"/>
    </xf>
    <xf numFmtId="9" fontId="5" fillId="16" borderId="28" xfId="0" applyNumberFormat="1" applyFont="1" applyFill="1" applyBorder="1" applyAlignment="1">
      <alignment horizontal="center" vertical="center" wrapText="1"/>
    </xf>
    <xf numFmtId="0" fontId="5" fillId="13" borderId="1" xfId="2" applyFont="1" applyFill="1" applyBorder="1" applyAlignment="1">
      <alignment horizontal="center" vertical="center" wrapText="1"/>
    </xf>
    <xf numFmtId="9" fontId="5" fillId="13" borderId="1" xfId="2" applyNumberFormat="1"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62" fillId="8" borderId="38" xfId="0" applyFont="1" applyFill="1" applyBorder="1" applyAlignment="1">
      <alignment horizontal="center" vertical="center" wrapText="1"/>
    </xf>
    <xf numFmtId="9" fontId="62" fillId="8" borderId="33" xfId="0" applyNumberFormat="1" applyFont="1" applyFill="1" applyBorder="1" applyAlignment="1">
      <alignment horizontal="center" vertical="center"/>
    </xf>
    <xf numFmtId="0" fontId="48" fillId="6" borderId="0" xfId="0" applyFont="1" applyFill="1" applyBorder="1" applyAlignment="1">
      <alignment horizontal="center" vertical="center"/>
    </xf>
    <xf numFmtId="0" fontId="5" fillId="8" borderId="3" xfId="0" applyFont="1" applyFill="1" applyBorder="1" applyAlignment="1">
      <alignment horizontal="center" vertical="center" wrapText="1"/>
    </xf>
    <xf numFmtId="0" fontId="62" fillId="8" borderId="40" xfId="0" applyFont="1" applyFill="1" applyBorder="1" applyAlignment="1">
      <alignment horizontal="center" vertical="center" wrapText="1"/>
    </xf>
    <xf numFmtId="9" fontId="62" fillId="8" borderId="40" xfId="0" applyNumberFormat="1" applyFont="1" applyFill="1" applyBorder="1" applyAlignment="1">
      <alignment horizontal="center" vertical="center"/>
    </xf>
    <xf numFmtId="0" fontId="5" fillId="8" borderId="1" xfId="0" applyFont="1" applyFill="1" applyBorder="1" applyAlignment="1">
      <alignment horizontal="center"/>
    </xf>
    <xf numFmtId="0" fontId="5" fillId="8" borderId="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62" fillId="8"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15" fontId="4" fillId="8" borderId="1" xfId="0" applyNumberFormat="1" applyFont="1" applyFill="1" applyBorder="1" applyAlignment="1">
      <alignment horizontal="center" vertical="center" wrapText="1"/>
    </xf>
    <xf numFmtId="0" fontId="62" fillId="8" borderId="0" xfId="0" applyFont="1" applyFill="1" applyAlignment="1">
      <alignment vertical="center" wrapText="1"/>
    </xf>
    <xf numFmtId="0" fontId="4" fillId="8" borderId="0" xfId="0" applyFont="1" applyFill="1" applyAlignment="1">
      <alignment vertical="center" wrapText="1"/>
    </xf>
    <xf numFmtId="0" fontId="42" fillId="8" borderId="1" xfId="0" applyFont="1" applyFill="1" applyBorder="1" applyAlignment="1">
      <alignment horizontal="center" vertical="center"/>
    </xf>
    <xf numFmtId="0" fontId="70" fillId="8" borderId="0" xfId="0" applyFont="1" applyFill="1" applyAlignment="1">
      <alignment vertical="center" wrapText="1"/>
    </xf>
    <xf numFmtId="0" fontId="4" fillId="8" borderId="1" xfId="0" applyFont="1" applyFill="1" applyBorder="1" applyAlignment="1">
      <alignment vertical="center" wrapText="1"/>
    </xf>
    <xf numFmtId="9" fontId="4" fillId="8" borderId="1" xfId="0" applyNumberFormat="1"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54" fillId="8" borderId="3" xfId="3" applyFont="1" applyFill="1" applyBorder="1" applyAlignment="1">
      <alignment horizontal="center" vertical="center" wrapText="1"/>
    </xf>
    <xf numFmtId="41" fontId="55" fillId="8" borderId="1" xfId="5" applyFont="1" applyFill="1" applyBorder="1" applyAlignment="1">
      <alignment horizontal="center" vertical="center"/>
    </xf>
    <xf numFmtId="15" fontId="55" fillId="8" borderId="1" xfId="0" applyNumberFormat="1" applyFont="1" applyFill="1" applyBorder="1" applyAlignment="1">
      <alignment horizontal="center" vertical="center"/>
    </xf>
    <xf numFmtId="0" fontId="59" fillId="8" borderId="1" xfId="0" applyFont="1" applyFill="1" applyBorder="1">
      <alignment vertical="center"/>
    </xf>
    <xf numFmtId="0" fontId="59" fillId="8" borderId="2" xfId="0" applyFont="1" applyFill="1" applyBorder="1" applyAlignment="1">
      <alignment horizontal="center" vertical="center"/>
    </xf>
    <xf numFmtId="0" fontId="59" fillId="8" borderId="4" xfId="0" applyFont="1" applyFill="1" applyBorder="1" applyAlignment="1">
      <alignment horizontal="center" vertical="center"/>
    </xf>
    <xf numFmtId="3" fontId="56" fillId="8" borderId="4" xfId="0" applyNumberFormat="1" applyFont="1" applyFill="1" applyBorder="1">
      <alignment vertical="center"/>
    </xf>
    <xf numFmtId="3" fontId="56" fillId="8" borderId="3" xfId="0" applyNumberFormat="1" applyFont="1" applyFill="1" applyBorder="1">
      <alignment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9" fontId="2" fillId="8" borderId="1" xfId="1" applyFont="1" applyFill="1" applyBorder="1" applyAlignment="1">
      <alignment horizontal="center" vertical="center"/>
    </xf>
    <xf numFmtId="0" fontId="2" fillId="8" borderId="1" xfId="0" applyFont="1" applyFill="1" applyBorder="1" applyAlignment="1">
      <alignment horizontal="left" vertical="center" wrapText="1"/>
    </xf>
    <xf numFmtId="9" fontId="2" fillId="8" borderId="1" xfId="1" applyFont="1" applyFill="1" applyBorder="1" applyAlignment="1">
      <alignment horizontal="center" vertical="center"/>
    </xf>
    <xf numFmtId="0" fontId="46" fillId="2" borderId="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3" xfId="0" applyFont="1" applyFill="1" applyBorder="1" applyAlignment="1">
      <alignment horizontal="center" vertical="center"/>
    </xf>
    <xf numFmtId="0" fontId="55" fillId="8" borderId="9" xfId="0" applyFont="1" applyFill="1" applyBorder="1" applyAlignment="1">
      <alignment horizontal="center" vertical="center" wrapText="1"/>
    </xf>
    <xf numFmtId="0" fontId="55"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9" fontId="2" fillId="8" borderId="1" xfId="1" applyFont="1" applyFill="1" applyBorder="1" applyAlignment="1">
      <alignment horizontal="center" vertical="center"/>
    </xf>
    <xf numFmtId="0" fontId="46" fillId="2" borderId="2"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0" fillId="8" borderId="2" xfId="0" applyFont="1" applyFill="1" applyBorder="1" applyAlignment="1" applyProtection="1">
      <alignment horizontal="center" vertical="center" wrapText="1"/>
      <protection locked="0"/>
    </xf>
    <xf numFmtId="0" fontId="0" fillId="8" borderId="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wrapText="1"/>
      <protection locked="0"/>
    </xf>
    <xf numFmtId="0" fontId="48" fillId="6" borderId="2"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3" xfId="0" applyFont="1" applyFill="1" applyBorder="1" applyAlignment="1">
      <alignment horizontal="center" vertical="center"/>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10" xfId="0" applyFont="1" applyFill="1" applyBorder="1" applyAlignment="1">
      <alignment vertical="center" wrapText="1"/>
    </xf>
    <xf numFmtId="0" fontId="4" fillId="8" borderId="8"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9" fontId="4" fillId="8" borderId="8" xfId="0" applyNumberFormat="1"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55" fillId="8" borderId="2" xfId="0" applyFont="1" applyFill="1" applyBorder="1" applyAlignment="1" applyProtection="1">
      <alignment horizontal="center" vertical="center" wrapText="1"/>
      <protection locked="0"/>
    </xf>
    <xf numFmtId="0" fontId="55" fillId="8" borderId="4" xfId="0" applyFont="1" applyFill="1" applyBorder="1" applyAlignment="1" applyProtection="1">
      <alignment horizontal="center" vertical="center" wrapText="1"/>
      <protection locked="0"/>
    </xf>
    <xf numFmtId="0" fontId="55" fillId="8" borderId="3" xfId="0" applyFont="1" applyFill="1" applyBorder="1" applyAlignment="1" applyProtection="1">
      <alignment horizontal="center" vertical="center" wrapText="1"/>
      <protection locked="0"/>
    </xf>
    <xf numFmtId="0" fontId="46" fillId="2" borderId="1" xfId="0" applyFont="1" applyFill="1" applyBorder="1" applyAlignment="1">
      <alignment horizontal="center" vertical="center" wrapText="1"/>
    </xf>
    <xf numFmtId="0" fontId="66" fillId="11" borderId="2" xfId="3" applyFont="1" applyFill="1" applyBorder="1" applyAlignment="1" applyProtection="1">
      <alignment horizontal="center" vertical="center" wrapText="1"/>
      <protection locked="0"/>
    </xf>
    <xf numFmtId="0" fontId="66" fillId="11" borderId="4" xfId="3" applyFont="1" applyFill="1" applyBorder="1" applyAlignment="1" applyProtection="1">
      <alignment horizontal="center" vertical="center" wrapText="1"/>
      <protection locked="0"/>
    </xf>
    <xf numFmtId="0" fontId="66" fillId="11" borderId="23" xfId="3"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62" fillId="8" borderId="2" xfId="0" applyFont="1" applyFill="1" applyBorder="1" applyAlignment="1">
      <alignment horizontal="left" vertical="center" wrapText="1"/>
    </xf>
    <xf numFmtId="0" fontId="62" fillId="8" borderId="4" xfId="0" applyFont="1" applyFill="1" applyBorder="1" applyAlignment="1">
      <alignment horizontal="left" vertical="center" wrapText="1"/>
    </xf>
    <xf numFmtId="0" fontId="62" fillId="8" borderId="3" xfId="0" applyFont="1" applyFill="1" applyBorder="1" applyAlignment="1">
      <alignment horizontal="left" vertical="center" wrapText="1"/>
    </xf>
    <xf numFmtId="0" fontId="48" fillId="6" borderId="24" xfId="0" applyFont="1" applyFill="1" applyBorder="1" applyAlignment="1">
      <alignment horizontal="center" vertical="center"/>
    </xf>
    <xf numFmtId="0" fontId="48" fillId="6" borderId="23"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47" fillId="8" borderId="2" xfId="0" applyFont="1" applyFill="1" applyBorder="1" applyAlignment="1">
      <alignment horizontal="left" vertical="top" wrapText="1"/>
    </xf>
    <xf numFmtId="0" fontId="47" fillId="8" borderId="3" xfId="0" applyFont="1" applyFill="1" applyBorder="1" applyAlignment="1">
      <alignment horizontal="left" vertical="top" wrapText="1"/>
    </xf>
    <xf numFmtId="0" fontId="42" fillId="8" borderId="1" xfId="0" applyFont="1" applyFill="1" applyBorder="1" applyAlignment="1">
      <alignment horizontal="left" vertical="top" wrapText="1"/>
    </xf>
    <xf numFmtId="0" fontId="47" fillId="8" borderId="5" xfId="0" applyFont="1" applyFill="1" applyBorder="1" applyAlignment="1">
      <alignment horizontal="center" vertical="center" wrapText="1"/>
    </xf>
    <xf numFmtId="0" fontId="47" fillId="8" borderId="6" xfId="0" applyFont="1" applyFill="1" applyBorder="1" applyAlignment="1">
      <alignment horizontal="center" vertical="center" wrapText="1"/>
    </xf>
    <xf numFmtId="0" fontId="47" fillId="8" borderId="14" xfId="0" applyFont="1" applyFill="1" applyBorder="1" applyAlignment="1">
      <alignment horizontal="center" vertical="center" wrapText="1"/>
    </xf>
    <xf numFmtId="0" fontId="47" fillId="8" borderId="15" xfId="0" applyFont="1" applyFill="1" applyBorder="1" applyAlignment="1">
      <alignment horizontal="center" vertical="center" wrapText="1"/>
    </xf>
    <xf numFmtId="0" fontId="47" fillId="8" borderId="1" xfId="0" applyFont="1" applyFill="1" applyBorder="1" applyAlignment="1">
      <alignment horizontal="center" vertical="center" wrapText="1"/>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54" fillId="8" borderId="2" xfId="3" applyFont="1" applyFill="1" applyBorder="1" applyAlignment="1" applyProtection="1">
      <alignment horizontal="center" vertical="center" wrapText="1"/>
      <protection locked="0"/>
    </xf>
    <xf numFmtId="0" fontId="54" fillId="8" borderId="4" xfId="3" applyFont="1" applyFill="1" applyBorder="1" applyAlignment="1" applyProtection="1">
      <alignment horizontal="center" vertical="center" wrapText="1"/>
      <protection locked="0"/>
    </xf>
    <xf numFmtId="0" fontId="54" fillId="8" borderId="3" xfId="3" applyFont="1" applyFill="1" applyBorder="1" applyAlignment="1" applyProtection="1">
      <alignment horizontal="center" vertical="center" wrapText="1"/>
      <protection locked="0"/>
    </xf>
    <xf numFmtId="0" fontId="67" fillId="12" borderId="24" xfId="0" applyFont="1" applyFill="1" applyBorder="1" applyAlignment="1" applyProtection="1">
      <alignment horizontal="center" vertical="center"/>
      <protection locked="0"/>
    </xf>
    <xf numFmtId="0" fontId="67" fillId="12" borderId="4" xfId="0" applyFont="1" applyFill="1" applyBorder="1" applyAlignment="1" applyProtection="1">
      <alignment horizontal="center" vertical="center"/>
      <protection locked="0"/>
    </xf>
    <xf numFmtId="0" fontId="67" fillId="12" borderId="23" xfId="0" applyFont="1" applyFill="1" applyBorder="1" applyAlignment="1" applyProtection="1">
      <alignment horizontal="center" vertical="center"/>
      <protection locked="0"/>
    </xf>
    <xf numFmtId="0" fontId="45" fillId="5" borderId="2"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3"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13" xfId="0" applyFont="1" applyFill="1" applyBorder="1" applyAlignment="1">
      <alignment horizontal="center"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6" fillId="2" borderId="1" xfId="0" applyFont="1" applyFill="1" applyBorder="1" applyAlignment="1">
      <alignment horizontal="center" vertical="center"/>
    </xf>
    <xf numFmtId="0" fontId="4" fillId="8" borderId="2" xfId="0" applyFont="1" applyFill="1" applyBorder="1" applyAlignment="1">
      <alignment horizontal="center" vertical="top" wrapText="1"/>
    </xf>
    <xf numFmtId="0" fontId="4" fillId="8" borderId="4" xfId="0" applyFont="1" applyFill="1" applyBorder="1" applyAlignment="1">
      <alignment horizontal="center" vertical="top" wrapText="1"/>
    </xf>
    <xf numFmtId="0" fontId="4" fillId="8" borderId="3" xfId="0" applyFont="1" applyFill="1" applyBorder="1" applyAlignment="1">
      <alignment horizontal="center" vertical="top" wrapText="1"/>
    </xf>
    <xf numFmtId="0" fontId="54" fillId="8" borderId="5" xfId="3" applyFont="1" applyFill="1" applyBorder="1" applyAlignment="1">
      <alignment horizontal="center" vertical="center" wrapText="1"/>
    </xf>
    <xf numFmtId="0" fontId="54" fillId="8" borderId="6" xfId="3" applyFont="1" applyFill="1" applyBorder="1" applyAlignment="1">
      <alignment horizontal="center" vertical="center" wrapText="1"/>
    </xf>
    <xf numFmtId="0" fontId="54" fillId="8" borderId="14" xfId="3" applyFont="1" applyFill="1" applyBorder="1" applyAlignment="1">
      <alignment horizontal="center" vertical="center" wrapText="1"/>
    </xf>
    <xf numFmtId="0" fontId="54" fillId="8" borderId="15" xfId="3" applyFont="1" applyFill="1" applyBorder="1" applyAlignment="1">
      <alignment horizontal="center" vertical="center" wrapText="1"/>
    </xf>
    <xf numFmtId="0" fontId="54" fillId="8" borderId="11" xfId="3" applyFont="1" applyFill="1" applyBorder="1" applyAlignment="1">
      <alignment horizontal="center" vertical="center" wrapText="1"/>
    </xf>
    <xf numFmtId="0" fontId="54" fillId="8" borderId="13" xfId="3" applyFont="1" applyFill="1" applyBorder="1" applyAlignment="1">
      <alignment horizontal="center" vertical="center" wrapText="1"/>
    </xf>
    <xf numFmtId="0" fontId="12" fillId="8" borderId="14" xfId="0" applyFont="1" applyFill="1" applyBorder="1" applyAlignment="1">
      <alignment horizontal="left" vertical="center" wrapText="1"/>
    </xf>
    <xf numFmtId="0" fontId="15" fillId="8" borderId="0"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12" fillId="8" borderId="14" xfId="0" applyFont="1" applyFill="1" applyBorder="1" applyAlignment="1">
      <alignment horizontal="left" vertical="center"/>
    </xf>
    <xf numFmtId="0" fontId="12" fillId="8" borderId="0" xfId="0" applyFont="1" applyFill="1" applyBorder="1" applyAlignment="1">
      <alignment horizontal="left" vertical="center"/>
    </xf>
    <xf numFmtId="0" fontId="12" fillId="8" borderId="15" xfId="0" applyFont="1" applyFill="1" applyBorder="1" applyAlignment="1">
      <alignment horizontal="left" vertical="center"/>
    </xf>
    <xf numFmtId="0" fontId="15" fillId="8" borderId="14" xfId="0" applyFont="1" applyFill="1" applyBorder="1" applyAlignment="1">
      <alignment horizontal="left" vertical="center"/>
    </xf>
    <xf numFmtId="0" fontId="15" fillId="8" borderId="0" xfId="0" applyFont="1" applyFill="1" applyBorder="1" applyAlignment="1">
      <alignment horizontal="left" vertical="center"/>
    </xf>
    <xf numFmtId="0" fontId="15" fillId="8" borderId="15" xfId="0" applyFont="1" applyFill="1" applyBorder="1" applyAlignment="1">
      <alignment horizontal="left" vertical="center"/>
    </xf>
    <xf numFmtId="0" fontId="53" fillId="8" borderId="5" xfId="0" applyFont="1" applyFill="1" applyBorder="1" applyAlignment="1">
      <alignment horizontal="left" vertical="center" wrapText="1"/>
    </xf>
    <xf numFmtId="0" fontId="53" fillId="8" borderId="7" xfId="0" applyFont="1" applyFill="1" applyBorder="1" applyAlignment="1">
      <alignment horizontal="left" vertical="center" wrapText="1"/>
    </xf>
    <xf numFmtId="0" fontId="53" fillId="8" borderId="6" xfId="0" applyFont="1" applyFill="1" applyBorder="1" applyAlignment="1">
      <alignment horizontal="left" vertical="center" wrapText="1"/>
    </xf>
    <xf numFmtId="0" fontId="53" fillId="8" borderId="2" xfId="0" applyFont="1" applyFill="1" applyBorder="1" applyAlignment="1">
      <alignment horizontal="center" vertical="center" wrapText="1"/>
    </xf>
    <xf numFmtId="0" fontId="53" fillId="8" borderId="4"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15" fillId="8" borderId="1" xfId="0" applyFont="1" applyFill="1" applyBorder="1" applyAlignment="1">
      <alignment horizontal="center" vertical="center"/>
    </xf>
    <xf numFmtId="0" fontId="53" fillId="8"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12"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50" fillId="6" borderId="2"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3" xfId="0" applyFont="1" applyFill="1" applyBorder="1" applyAlignment="1">
      <alignment horizontal="center" vertical="center"/>
    </xf>
    <xf numFmtId="0" fontId="4" fillId="8" borderId="3" xfId="0"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wrapText="1"/>
      <protection locked="0"/>
    </xf>
    <xf numFmtId="0" fontId="19" fillId="8" borderId="2" xfId="0" applyFont="1" applyFill="1" applyBorder="1" applyAlignment="1" applyProtection="1">
      <alignment horizontal="center" vertical="center" wrapText="1"/>
      <protection locked="0"/>
    </xf>
    <xf numFmtId="0" fontId="19" fillId="8" borderId="3" xfId="0" applyFont="1" applyFill="1" applyBorder="1" applyAlignment="1" applyProtection="1">
      <alignment horizontal="center" vertical="center" wrapText="1"/>
      <protection locked="0"/>
    </xf>
    <xf numFmtId="0" fontId="45" fillId="5" borderId="11"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13"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45" fillId="14" borderId="26" xfId="0" applyFont="1" applyFill="1" applyBorder="1" applyAlignment="1">
      <alignment horizontal="center" vertical="center" wrapText="1"/>
    </xf>
    <xf numFmtId="0" fontId="45" fillId="14" borderId="0" xfId="0" applyFont="1" applyFill="1" applyBorder="1" applyAlignment="1">
      <alignment horizontal="center" vertical="center" wrapText="1"/>
    </xf>
    <xf numFmtId="0" fontId="45" fillId="14" borderId="19" xfId="0" applyFont="1" applyFill="1" applyBorder="1" applyAlignment="1">
      <alignment horizontal="center" vertical="center" wrapText="1"/>
    </xf>
    <xf numFmtId="0" fontId="64" fillId="12" borderId="24" xfId="0" applyFont="1" applyFill="1" applyBorder="1" applyAlignment="1" applyProtection="1">
      <alignment horizontal="center" vertical="center"/>
      <protection locked="0"/>
    </xf>
    <xf numFmtId="0" fontId="64" fillId="12" borderId="3" xfId="0" applyFont="1" applyFill="1" applyBorder="1" applyAlignment="1" applyProtection="1">
      <alignment horizontal="center" vertical="center"/>
      <protection locked="0"/>
    </xf>
    <xf numFmtId="0" fontId="65" fillId="12" borderId="2" xfId="0" applyFont="1" applyFill="1" applyBorder="1" applyAlignment="1" applyProtection="1">
      <alignment horizontal="center" vertical="center"/>
      <protection locked="0"/>
    </xf>
    <xf numFmtId="0" fontId="65" fillId="12" borderId="3" xfId="0" applyFont="1" applyFill="1" applyBorder="1" applyAlignment="1" applyProtection="1">
      <alignment horizontal="center" vertical="center"/>
      <protection locked="0"/>
    </xf>
    <xf numFmtId="0" fontId="0" fillId="8" borderId="2"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54" fillId="8" borderId="2" xfId="3" applyFont="1" applyFill="1" applyBorder="1" applyAlignment="1">
      <alignment horizontal="center" vertical="center" wrapText="1"/>
    </xf>
    <xf numFmtId="0" fontId="54" fillId="8" borderId="3" xfId="3"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6" fillId="9" borderId="2"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3" fillId="5" borderId="2"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3" xfId="0" applyFont="1" applyFill="1" applyBorder="1" applyAlignment="1">
      <alignment horizontal="center" vertical="center"/>
    </xf>
    <xf numFmtId="9" fontId="4" fillId="8" borderId="10" xfId="0" applyNumberFormat="1" applyFont="1" applyFill="1" applyBorder="1" applyAlignment="1">
      <alignment horizontal="center" vertical="center" wrapText="1"/>
    </xf>
    <xf numFmtId="9" fontId="53" fillId="8" borderId="2" xfId="0" applyNumberFormat="1" applyFont="1" applyFill="1" applyBorder="1" applyAlignment="1">
      <alignment horizontal="center" vertical="center" wrapText="1"/>
    </xf>
    <xf numFmtId="9" fontId="53" fillId="8" borderId="4" xfId="0" applyNumberFormat="1" applyFont="1" applyFill="1" applyBorder="1" applyAlignment="1">
      <alignment horizontal="center" vertical="center" wrapText="1"/>
    </xf>
    <xf numFmtId="9" fontId="53" fillId="8" borderId="3" xfId="0" applyNumberFormat="1" applyFont="1" applyFill="1" applyBorder="1" applyAlignment="1">
      <alignment horizontal="center" vertical="center" wrapText="1"/>
    </xf>
    <xf numFmtId="0" fontId="25" fillId="8" borderId="2"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54" fillId="8" borderId="4" xfId="3" applyFont="1" applyFill="1" applyBorder="1" applyAlignment="1">
      <alignment horizontal="center" vertical="center" wrapText="1"/>
    </xf>
    <xf numFmtId="0" fontId="53" fillId="6" borderId="2"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3" xfId="0" applyFont="1" applyFill="1" applyBorder="1" applyAlignment="1">
      <alignment horizontal="center" vertical="center"/>
    </xf>
    <xf numFmtId="0" fontId="54" fillId="8" borderId="2" xfId="3" applyFill="1" applyBorder="1" applyAlignment="1">
      <alignment horizontal="center" vertical="center" wrapText="1"/>
    </xf>
    <xf numFmtId="0" fontId="54" fillId="8" borderId="4" xfId="3" applyFill="1" applyBorder="1" applyAlignment="1">
      <alignment horizontal="center" vertical="center" wrapText="1"/>
    </xf>
    <xf numFmtId="0" fontId="54" fillId="8" borderId="3" xfId="3" applyFill="1" applyBorder="1" applyAlignment="1">
      <alignment horizontal="center" vertical="center" wrapText="1"/>
    </xf>
    <xf numFmtId="9" fontId="21" fillId="8" borderId="2" xfId="0" applyNumberFormat="1" applyFont="1" applyFill="1" applyBorder="1" applyAlignment="1">
      <alignment horizontal="center" vertical="center" wrapText="1"/>
    </xf>
    <xf numFmtId="9" fontId="21" fillId="8" borderId="4" xfId="0" applyNumberFormat="1" applyFont="1" applyFill="1" applyBorder="1" applyAlignment="1">
      <alignment horizontal="center" vertical="center" wrapText="1"/>
    </xf>
    <xf numFmtId="9" fontId="21" fillId="8" borderId="3" xfId="0" applyNumberFormat="1" applyFont="1" applyFill="1" applyBorder="1" applyAlignment="1">
      <alignment horizontal="center" vertical="center" wrapText="1"/>
    </xf>
    <xf numFmtId="0" fontId="20" fillId="8" borderId="2" xfId="0" applyFont="1" applyFill="1" applyBorder="1" applyAlignment="1">
      <alignment horizontal="left" vertical="top" wrapText="1"/>
    </xf>
    <xf numFmtId="0" fontId="20" fillId="8" borderId="3" xfId="0" applyFont="1" applyFill="1" applyBorder="1" applyAlignment="1">
      <alignment horizontal="left" vertical="top" wrapText="1"/>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53" fillId="8" borderId="2" xfId="0" applyFont="1" applyFill="1" applyBorder="1" applyAlignment="1">
      <alignment horizontal="left" vertical="center" wrapText="1"/>
    </xf>
    <xf numFmtId="0" fontId="53" fillId="8" borderId="4" xfId="0" applyFont="1" applyFill="1" applyBorder="1" applyAlignment="1">
      <alignment horizontal="left" vertical="center" wrapText="1"/>
    </xf>
    <xf numFmtId="0" fontId="53" fillId="8" borderId="3" xfId="0" applyFont="1" applyFill="1" applyBorder="1" applyAlignment="1">
      <alignment horizontal="left" vertical="center" wrapText="1"/>
    </xf>
    <xf numFmtId="0" fontId="38" fillId="8" borderId="2"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27" fillId="8" borderId="2" xfId="0" applyFont="1" applyFill="1" applyBorder="1" applyAlignment="1">
      <alignment horizontal="left" vertical="top" wrapText="1"/>
    </xf>
    <xf numFmtId="0" fontId="27" fillId="8" borderId="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3" xfId="0" applyFont="1" applyFill="1" applyBorder="1" applyAlignment="1">
      <alignment horizontal="left" vertical="top" wrapText="1"/>
    </xf>
    <xf numFmtId="0" fontId="63" fillId="2" borderId="2"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52" fillId="8" borderId="2" xfId="0" applyFont="1" applyFill="1" applyBorder="1" applyAlignment="1">
      <alignment horizontal="left" vertical="top" wrapText="1"/>
    </xf>
    <xf numFmtId="0" fontId="52" fillId="8" borderId="3" xfId="0" applyFont="1" applyFill="1" applyBorder="1" applyAlignment="1">
      <alignment horizontal="left" vertical="top" wrapText="1"/>
    </xf>
    <xf numFmtId="0" fontId="13" fillId="8" borderId="2" xfId="0" applyFont="1" applyFill="1" applyBorder="1" applyAlignment="1">
      <alignment vertical="center" wrapText="1"/>
    </xf>
    <xf numFmtId="0" fontId="13" fillId="8" borderId="3" xfId="0" applyFont="1" applyFill="1" applyBorder="1" applyAlignment="1">
      <alignment vertical="center" wrapText="1"/>
    </xf>
    <xf numFmtId="0" fontId="52" fillId="8" borderId="2" xfId="0" applyFont="1" applyFill="1" applyBorder="1" applyAlignment="1">
      <alignment horizontal="left" vertical="center" wrapText="1"/>
    </xf>
    <xf numFmtId="0" fontId="52" fillId="8" borderId="3" xfId="0" applyFont="1" applyFill="1" applyBorder="1" applyAlignment="1">
      <alignment horizontal="left" vertical="center" wrapText="1"/>
    </xf>
    <xf numFmtId="0" fontId="45" fillId="8" borderId="2" xfId="0" applyFont="1" applyFill="1" applyBorder="1" applyAlignment="1">
      <alignment horizontal="left" vertical="center"/>
    </xf>
    <xf numFmtId="0" fontId="45" fillId="8" borderId="4" xfId="0" applyFont="1" applyFill="1" applyBorder="1" applyAlignment="1">
      <alignment horizontal="left" vertical="center"/>
    </xf>
    <xf numFmtId="0" fontId="45" fillId="8" borderId="3" xfId="0" applyFont="1" applyFill="1" applyBorder="1" applyAlignment="1">
      <alignment horizontal="left" vertical="center"/>
    </xf>
    <xf numFmtId="0" fontId="54" fillId="10" borderId="2" xfId="3" applyFill="1" applyBorder="1" applyAlignment="1">
      <alignment horizontal="center" vertical="center"/>
    </xf>
    <xf numFmtId="0" fontId="54" fillId="10" borderId="4" xfId="3" applyFill="1" applyBorder="1" applyAlignment="1">
      <alignment horizontal="center" vertical="center"/>
    </xf>
    <xf numFmtId="0" fontId="54" fillId="10" borderId="3" xfId="3" applyFill="1" applyBorder="1" applyAlignment="1">
      <alignment horizontal="center" vertical="center"/>
    </xf>
    <xf numFmtId="0" fontId="36" fillId="8" borderId="2"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38" fillId="8" borderId="2" xfId="0" applyFont="1" applyFill="1" applyBorder="1" applyAlignment="1">
      <alignment horizontal="left" vertical="center"/>
    </xf>
    <xf numFmtId="0" fontId="38" fillId="8" borderId="3" xfId="0" applyFont="1" applyFill="1" applyBorder="1" applyAlignment="1">
      <alignment horizontal="left" vertical="center"/>
    </xf>
    <xf numFmtId="0" fontId="45" fillId="4" borderId="2"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3" xfId="0" applyFont="1" applyFill="1" applyBorder="1" applyAlignment="1">
      <alignment horizontal="center" vertical="center"/>
    </xf>
    <xf numFmtId="0" fontId="22" fillId="8" borderId="2" xfId="0" applyFont="1" applyFill="1" applyBorder="1" applyAlignment="1">
      <alignment horizontal="left" vertical="center" wrapText="1"/>
    </xf>
    <xf numFmtId="0" fontId="22" fillId="8" borderId="3" xfId="0" applyFont="1" applyFill="1" applyBorder="1" applyAlignment="1">
      <alignment horizontal="left" vertical="center" wrapText="1"/>
    </xf>
    <xf numFmtId="0" fontId="46" fillId="4" borderId="2" xfId="0" applyFont="1" applyFill="1" applyBorder="1" applyAlignment="1">
      <alignment horizontal="center" vertical="top" wrapText="1"/>
    </xf>
    <xf numFmtId="0" fontId="46" fillId="4" borderId="3" xfId="0" applyFont="1" applyFill="1" applyBorder="1" applyAlignment="1">
      <alignment horizontal="center" vertical="top" wrapText="1"/>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20" fillId="8" borderId="2"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8" fillId="8" borderId="2" xfId="0" applyFont="1" applyFill="1" applyBorder="1" applyAlignment="1">
      <alignment horizontal="left" vertical="center"/>
    </xf>
    <xf numFmtId="0" fontId="28" fillId="8" borderId="3" xfId="0" applyFont="1" applyFill="1" applyBorder="1" applyAlignment="1">
      <alignment horizontal="left" vertical="center"/>
    </xf>
    <xf numFmtId="0" fontId="12"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33" fillId="8" borderId="2" xfId="0" applyFont="1" applyFill="1" applyBorder="1" applyAlignment="1">
      <alignment horizontal="left" vertical="top" wrapText="1"/>
    </xf>
    <xf numFmtId="0" fontId="33" fillId="8" borderId="3" xfId="0" applyFont="1" applyFill="1" applyBorder="1" applyAlignment="1">
      <alignment horizontal="left" vertical="top" wrapText="1"/>
    </xf>
    <xf numFmtId="0" fontId="38" fillId="8" borderId="5"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38" fillId="8" borderId="11" xfId="0" applyFont="1" applyFill="1" applyBorder="1" applyAlignment="1">
      <alignment horizontal="left" vertical="center" wrapText="1"/>
    </xf>
    <xf numFmtId="0" fontId="38" fillId="8" borderId="13" xfId="0" applyFont="1" applyFill="1" applyBorder="1" applyAlignment="1">
      <alignment horizontal="left" vertical="center" wrapText="1"/>
    </xf>
    <xf numFmtId="0" fontId="38" fillId="8" borderId="2" xfId="0" applyFont="1" applyFill="1" applyBorder="1" applyAlignment="1">
      <alignment horizontal="left" vertical="top" wrapText="1"/>
    </xf>
    <xf numFmtId="0" fontId="38" fillId="8" borderId="3" xfId="0" applyFont="1" applyFill="1" applyBorder="1" applyAlignment="1">
      <alignment horizontal="left" vertical="top" wrapText="1"/>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68" fillId="10" borderId="25" xfId="0" applyFont="1" applyFill="1" applyBorder="1" applyAlignment="1">
      <alignment horizontal="center" vertical="center"/>
    </xf>
    <xf numFmtId="0" fontId="68" fillId="10" borderId="26" xfId="0" applyFont="1" applyFill="1" applyBorder="1" applyAlignment="1">
      <alignment horizontal="center" vertical="center"/>
    </xf>
    <xf numFmtId="0" fontId="68" fillId="10" borderId="27" xfId="0" applyFont="1" applyFill="1" applyBorder="1" applyAlignment="1">
      <alignment horizontal="center" vertical="center"/>
    </xf>
    <xf numFmtId="0" fontId="68" fillId="10" borderId="18" xfId="0" applyFont="1" applyFill="1" applyBorder="1" applyAlignment="1">
      <alignment horizontal="center" vertical="center"/>
    </xf>
    <xf numFmtId="0" fontId="68" fillId="10" borderId="19" xfId="0" applyFont="1" applyFill="1" applyBorder="1" applyAlignment="1">
      <alignment horizontal="center" vertical="center"/>
    </xf>
    <xf numFmtId="0" fontId="68" fillId="10" borderId="20" xfId="0" applyFont="1" applyFill="1" applyBorder="1" applyAlignment="1">
      <alignment horizontal="center" vertical="center"/>
    </xf>
    <xf numFmtId="0" fontId="41" fillId="5" borderId="29" xfId="0" applyFont="1" applyFill="1" applyBorder="1" applyAlignment="1">
      <alignment horizontal="center" vertical="center"/>
    </xf>
    <xf numFmtId="0" fontId="41" fillId="5" borderId="26" xfId="0" applyFont="1" applyFill="1" applyBorder="1" applyAlignment="1">
      <alignment horizontal="center" vertical="center"/>
    </xf>
    <xf numFmtId="0" fontId="41" fillId="5" borderId="30" xfId="0" applyFont="1" applyFill="1" applyBorder="1" applyAlignment="1">
      <alignment horizontal="center" vertical="center"/>
    </xf>
    <xf numFmtId="0" fontId="41" fillId="5" borderId="11" xfId="0" applyFont="1" applyFill="1" applyBorder="1" applyAlignment="1">
      <alignment horizontal="center" vertical="center"/>
    </xf>
    <xf numFmtId="0" fontId="41" fillId="5" borderId="12" xfId="0" applyFont="1" applyFill="1" applyBorder="1" applyAlignment="1">
      <alignment horizontal="center" vertical="center"/>
    </xf>
    <xf numFmtId="0" fontId="41" fillId="5" borderId="13" xfId="0" applyFont="1" applyFill="1" applyBorder="1" applyAlignment="1">
      <alignment horizontal="center" vertical="center"/>
    </xf>
    <xf numFmtId="0" fontId="51" fillId="8" borderId="2" xfId="0" applyFont="1" applyFill="1" applyBorder="1" applyAlignment="1">
      <alignment horizontal="left" vertical="top"/>
    </xf>
    <xf numFmtId="0" fontId="51" fillId="8" borderId="4" xfId="0" applyFont="1" applyFill="1" applyBorder="1" applyAlignment="1">
      <alignment horizontal="left" vertical="top"/>
    </xf>
    <xf numFmtId="0" fontId="51" fillId="8" borderId="3" xfId="0" applyFont="1" applyFill="1" applyBorder="1" applyAlignment="1">
      <alignment horizontal="left" vertical="top"/>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48" fillId="6" borderId="2" xfId="0" applyFont="1" applyFill="1" applyBorder="1" applyAlignment="1">
      <alignment horizontal="center" vertical="center" wrapText="1"/>
    </xf>
    <xf numFmtId="0" fontId="48" fillId="6" borderId="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2" xfId="0" applyFont="1" applyFill="1" applyBorder="1" applyAlignment="1">
      <alignment horizontal="center" vertical="top"/>
    </xf>
    <xf numFmtId="0" fontId="53" fillId="6" borderId="4" xfId="0" applyFont="1" applyFill="1" applyBorder="1" applyAlignment="1">
      <alignment horizontal="center" vertical="top"/>
    </xf>
    <xf numFmtId="0" fontId="53" fillId="6" borderId="3" xfId="0" applyFont="1" applyFill="1" applyBorder="1" applyAlignment="1">
      <alignment horizontal="center" vertical="top"/>
    </xf>
    <xf numFmtId="0" fontId="53" fillId="6" borderId="2" xfId="0" applyFont="1" applyFill="1" applyBorder="1" applyAlignment="1">
      <alignment horizontal="center" vertical="top" wrapText="1"/>
    </xf>
    <xf numFmtId="0" fontId="53" fillId="6" borderId="4" xfId="0" applyFont="1" applyFill="1" applyBorder="1" applyAlignment="1">
      <alignment horizontal="center" vertical="top" wrapText="1"/>
    </xf>
    <xf numFmtId="0" fontId="53" fillId="6" borderId="3" xfId="0" applyFont="1" applyFill="1" applyBorder="1" applyAlignment="1">
      <alignment horizontal="center" vertical="top" wrapText="1"/>
    </xf>
    <xf numFmtId="0" fontId="53" fillId="6" borderId="1" xfId="0" applyFont="1" applyFill="1" applyBorder="1" applyAlignment="1">
      <alignment horizontal="center" vertical="top" wrapText="1"/>
    </xf>
    <xf numFmtId="0" fontId="38" fillId="8" borderId="9"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30" fillId="8" borderId="2" xfId="0" applyFont="1" applyFill="1" applyBorder="1" applyAlignment="1">
      <alignment horizontal="left" vertical="center" wrapText="1"/>
    </xf>
    <xf numFmtId="0" fontId="30" fillId="8" borderId="3" xfId="0" applyFont="1" applyFill="1" applyBorder="1" applyAlignment="1">
      <alignment horizontal="left" vertical="center" wrapText="1"/>
    </xf>
    <xf numFmtId="0" fontId="33" fillId="8" borderId="2" xfId="0" applyFont="1" applyFill="1" applyBorder="1" applyAlignment="1">
      <alignment horizontal="left" vertical="center"/>
    </xf>
    <xf numFmtId="0" fontId="33" fillId="8" borderId="3" xfId="0" applyFont="1" applyFill="1" applyBorder="1" applyAlignment="1">
      <alignment horizontal="left" vertical="center"/>
    </xf>
    <xf numFmtId="0" fontId="53" fillId="6" borderId="1" xfId="0" applyFont="1" applyFill="1" applyBorder="1" applyAlignment="1">
      <alignment horizontal="center" vertical="center"/>
    </xf>
    <xf numFmtId="0" fontId="13" fillId="8"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31" fillId="8" borderId="2"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61" fillId="11" borderId="2" xfId="3" applyFont="1" applyFill="1" applyBorder="1" applyAlignment="1" applyProtection="1">
      <alignment horizontal="center" vertical="center" wrapText="1"/>
      <protection locked="0"/>
    </xf>
    <xf numFmtId="0" fontId="61" fillId="11" borderId="4" xfId="3" applyFont="1" applyFill="1" applyBorder="1" applyAlignment="1" applyProtection="1">
      <alignment horizontal="center" vertical="center" wrapText="1"/>
      <protection locked="0"/>
    </xf>
    <xf numFmtId="0" fontId="61" fillId="11" borderId="23" xfId="3" applyFont="1" applyFill="1" applyBorder="1" applyAlignment="1" applyProtection="1">
      <alignment horizontal="center" vertical="center" wrapText="1"/>
      <protection locked="0"/>
    </xf>
    <xf numFmtId="0" fontId="65" fillId="12" borderId="4" xfId="0" applyFont="1" applyFill="1" applyBorder="1" applyAlignment="1" applyProtection="1">
      <alignment horizontal="center" vertical="center"/>
      <protection locked="0"/>
    </xf>
    <xf numFmtId="0" fontId="65" fillId="12" borderId="23"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18" fillId="8" borderId="3" xfId="0" applyFont="1" applyFill="1" applyBorder="1" applyAlignment="1" applyProtection="1">
      <alignment horizontal="center" vertical="center"/>
      <protection locked="0"/>
    </xf>
    <xf numFmtId="0" fontId="50" fillId="6"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protection locked="0"/>
    </xf>
    <xf numFmtId="0" fontId="50" fillId="6" borderId="23" xfId="0" applyFont="1" applyFill="1" applyBorder="1" applyAlignment="1" applyProtection="1">
      <alignment horizontal="center" vertical="center"/>
      <protection locked="0"/>
    </xf>
    <xf numFmtId="0" fontId="18" fillId="8" borderId="2" xfId="0" applyFont="1" applyFill="1" applyBorder="1" applyAlignment="1" applyProtection="1">
      <alignment horizontal="center" vertical="center"/>
      <protection locked="0"/>
    </xf>
    <xf numFmtId="0" fontId="58" fillId="8" borderId="2" xfId="0" applyFont="1" applyFill="1" applyBorder="1" applyAlignment="1">
      <alignment horizontal="center" vertical="center"/>
    </xf>
    <xf numFmtId="0" fontId="58" fillId="8" borderId="4" xfId="0" applyFont="1" applyFill="1" applyBorder="1" applyAlignment="1">
      <alignment horizontal="center" vertical="center"/>
    </xf>
    <xf numFmtId="0" fontId="58" fillId="8" borderId="3" xfId="0" applyFont="1" applyFill="1" applyBorder="1" applyAlignment="1">
      <alignment horizontal="center" vertical="center"/>
    </xf>
    <xf numFmtId="0" fontId="34" fillId="8" borderId="2" xfId="0"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34" fillId="8" borderId="3" xfId="0" applyFont="1" applyFill="1" applyBorder="1" applyAlignment="1" applyProtection="1">
      <alignment horizontal="center" vertical="center" wrapText="1"/>
      <protection locked="0"/>
    </xf>
    <xf numFmtId="0" fontId="55" fillId="8" borderId="1" xfId="0" applyFont="1" applyFill="1" applyBorder="1" applyAlignment="1" applyProtection="1">
      <alignment horizontal="center" vertical="center"/>
      <protection locked="0"/>
    </xf>
    <xf numFmtId="0" fontId="4" fillId="8" borderId="1" xfId="0" applyFont="1" applyFill="1" applyBorder="1" applyAlignment="1">
      <alignment horizontal="center" vertical="center" wrapText="1"/>
    </xf>
    <xf numFmtId="0" fontId="54" fillId="8" borderId="2" xfId="3" applyNumberFormat="1" applyFont="1" applyFill="1" applyBorder="1" applyAlignment="1" applyProtection="1">
      <alignment horizontal="center" vertical="center"/>
      <protection locked="0"/>
    </xf>
    <xf numFmtId="0" fontId="54" fillId="8" borderId="3" xfId="3" applyNumberFormat="1" applyFont="1" applyFill="1" applyBorder="1" applyAlignment="1" applyProtection="1">
      <alignment horizontal="center" vertical="center"/>
      <protection locked="0"/>
    </xf>
    <xf numFmtId="0" fontId="49" fillId="7" borderId="2" xfId="0" applyFont="1" applyFill="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49" fillId="7" borderId="3" xfId="0" applyFont="1" applyFill="1" applyBorder="1" applyAlignment="1" applyProtection="1">
      <alignment horizontal="center" vertical="center"/>
      <protection locked="0"/>
    </xf>
    <xf numFmtId="0" fontId="24" fillId="8" borderId="2"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protection locked="0"/>
    </xf>
    <xf numFmtId="0" fontId="52" fillId="8" borderId="2" xfId="0" applyFont="1" applyFill="1" applyBorder="1" applyAlignment="1">
      <alignment horizontal="center" vertical="center"/>
    </xf>
    <xf numFmtId="0" fontId="52" fillId="8" borderId="4" xfId="0" applyFont="1" applyFill="1" applyBorder="1" applyAlignment="1">
      <alignment horizontal="center" vertical="center"/>
    </xf>
    <xf numFmtId="0" fontId="52" fillId="8" borderId="3" xfId="0" applyFont="1" applyFill="1" applyBorder="1" applyAlignment="1">
      <alignment horizontal="center" vertical="center"/>
    </xf>
    <xf numFmtId="0" fontId="16" fillId="8" borderId="2" xfId="0" applyFont="1" applyFill="1" applyBorder="1" applyAlignment="1" applyProtection="1">
      <alignment horizontal="center" vertical="center"/>
      <protection locked="0"/>
    </xf>
    <xf numFmtId="0" fontId="16" fillId="8" borderId="3"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center" vertical="center" wrapText="1"/>
      <protection locked="0"/>
    </xf>
    <xf numFmtId="0" fontId="60" fillId="11" borderId="2" xfId="0" applyFont="1" applyFill="1" applyBorder="1" applyAlignment="1" applyProtection="1">
      <alignment horizontal="center" vertical="center" wrapText="1"/>
      <protection locked="0"/>
    </xf>
    <xf numFmtId="0" fontId="60" fillId="11" borderId="3" xfId="0" applyFont="1" applyFill="1" applyBorder="1" applyAlignment="1" applyProtection="1">
      <alignment horizontal="center" vertical="center" wrapText="1"/>
      <protection locked="0"/>
    </xf>
    <xf numFmtId="0" fontId="54" fillId="8" borderId="2" xfId="3" applyFont="1" applyFill="1" applyBorder="1" applyAlignment="1" applyProtection="1">
      <alignment horizontal="center" vertical="center"/>
      <protection locked="0"/>
    </xf>
    <xf numFmtId="0" fontId="54" fillId="8" borderId="3" xfId="3" applyFont="1" applyFill="1" applyBorder="1" applyAlignment="1" applyProtection="1">
      <alignment horizontal="center" vertical="center"/>
      <protection locked="0"/>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67" fillId="2" borderId="2" xfId="0" applyFont="1" applyFill="1" applyBorder="1" applyAlignment="1">
      <alignment horizontal="center" vertical="center"/>
    </xf>
    <xf numFmtId="0" fontId="67" fillId="2" borderId="4" xfId="0" applyFont="1" applyFill="1" applyBorder="1" applyAlignment="1">
      <alignment horizontal="center" vertical="center"/>
    </xf>
    <xf numFmtId="0" fontId="67" fillId="2" borderId="3"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48" fillId="6" borderId="11" xfId="0" applyFont="1" applyFill="1" applyBorder="1" applyAlignment="1">
      <alignment horizontal="center" vertical="center"/>
    </xf>
    <xf numFmtId="0" fontId="48" fillId="6" borderId="12" xfId="0" applyFont="1" applyFill="1" applyBorder="1" applyAlignment="1">
      <alignment horizontal="center" vertical="center"/>
    </xf>
    <xf numFmtId="0" fontId="48" fillId="6" borderId="13" xfId="0" applyFont="1" applyFill="1" applyBorder="1" applyAlignment="1">
      <alignment horizontal="center" vertical="center"/>
    </xf>
    <xf numFmtId="0" fontId="62" fillId="8" borderId="1" xfId="0" applyFont="1" applyFill="1" applyBorder="1" applyAlignment="1">
      <alignment vertical="center" wrapText="1"/>
    </xf>
    <xf numFmtId="0" fontId="75" fillId="8" borderId="1"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75"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74" fillId="8" borderId="1" xfId="0" applyFont="1" applyFill="1" applyBorder="1" applyAlignment="1">
      <alignment horizontal="center" vertical="center" wrapText="1"/>
    </xf>
    <xf numFmtId="0" fontId="55" fillId="8" borderId="6" xfId="0" applyFont="1" applyFill="1" applyBorder="1" applyAlignment="1">
      <alignment horizontal="center" vertical="center" wrapText="1"/>
    </xf>
    <xf numFmtId="0" fontId="2" fillId="8" borderId="9" xfId="0" applyFont="1" applyFill="1" applyBorder="1" applyAlignment="1">
      <alignment horizontal="center" vertical="center" wrapText="1"/>
    </xf>
    <xf numFmtId="9" fontId="2" fillId="8" borderId="9" xfId="1" applyFont="1" applyFill="1" applyBorder="1" applyAlignment="1">
      <alignment horizontal="center" vertical="center"/>
    </xf>
    <xf numFmtId="0" fontId="55"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9" fontId="2" fillId="8" borderId="8" xfId="1" applyFont="1" applyFill="1" applyBorder="1" applyAlignment="1">
      <alignment horizontal="center" vertical="center"/>
    </xf>
    <xf numFmtId="0" fontId="1" fillId="8" borderId="0" xfId="0" applyFont="1" applyFill="1" applyAlignment="1">
      <alignment vertical="center" wrapText="1"/>
    </xf>
    <xf numFmtId="0" fontId="1" fillId="8" borderId="1" xfId="0" applyFont="1" applyFill="1" applyBorder="1" applyAlignment="1">
      <alignment vertical="center" wrapText="1"/>
    </xf>
    <xf numFmtId="0" fontId="1" fillId="8" borderId="1" xfId="0" applyFont="1" applyFill="1" applyBorder="1" applyAlignment="1">
      <alignment horizontal="center" vertical="center" wrapText="1"/>
    </xf>
    <xf numFmtId="9" fontId="1" fillId="8" borderId="1" xfId="1" applyFont="1" applyFill="1" applyBorder="1" applyAlignment="1">
      <alignment horizontal="center" vertical="center"/>
    </xf>
    <xf numFmtId="0" fontId="1" fillId="8" borderId="2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8" xfId="0" applyFont="1" applyFill="1" applyBorder="1" applyAlignment="1">
      <alignment horizontal="center" vertical="center" wrapText="1"/>
    </xf>
    <xf numFmtId="9" fontId="1" fillId="8" borderId="1" xfId="1" applyFont="1" applyFill="1" applyBorder="1" applyAlignment="1">
      <alignment horizontal="center" vertical="center" wrapText="1"/>
    </xf>
    <xf numFmtId="9" fontId="1" fillId="8" borderId="34" xfId="0" applyNumberFormat="1" applyFont="1" applyFill="1" applyBorder="1" applyAlignment="1">
      <alignment horizontal="center" vertical="center" wrapText="1"/>
    </xf>
    <xf numFmtId="9" fontId="1" fillId="8" borderId="36" xfId="0" applyNumberFormat="1" applyFont="1" applyFill="1" applyBorder="1" applyAlignment="1">
      <alignment horizontal="center" vertical="center" wrapText="1"/>
    </xf>
    <xf numFmtId="9" fontId="1" fillId="8" borderId="1" xfId="0" applyNumberFormat="1" applyFont="1" applyFill="1" applyBorder="1" applyAlignment="1">
      <alignment horizontal="center" vertical="center" wrapText="1"/>
    </xf>
    <xf numFmtId="9" fontId="1" fillId="8" borderId="35" xfId="1" applyFont="1" applyFill="1" applyBorder="1" applyAlignment="1">
      <alignment horizontal="center" vertical="center" wrapText="1"/>
    </xf>
    <xf numFmtId="9" fontId="1" fillId="8" borderId="37" xfId="1" applyFont="1" applyFill="1" applyBorder="1" applyAlignment="1">
      <alignment horizontal="center" vertical="center" wrapText="1"/>
    </xf>
    <xf numFmtId="0" fontId="1" fillId="8" borderId="9" xfId="0" applyNumberFormat="1" applyFont="1" applyFill="1" applyBorder="1" applyAlignment="1">
      <alignment horizontal="center" vertical="center" wrapText="1"/>
    </xf>
    <xf numFmtId="0" fontId="54" fillId="8" borderId="9" xfId="3" applyFont="1" applyFill="1" applyBorder="1" applyAlignment="1">
      <alignment horizontal="center" vertical="center" wrapText="1"/>
    </xf>
    <xf numFmtId="0" fontId="1" fillId="8" borderId="8" xfId="0" applyNumberFormat="1" applyFont="1" applyFill="1" applyBorder="1" applyAlignment="1">
      <alignment horizontal="center" vertical="center" wrapText="1"/>
    </xf>
    <xf numFmtId="0" fontId="54" fillId="8" borderId="8" xfId="3" applyFont="1" applyFill="1" applyBorder="1" applyAlignment="1">
      <alignment horizontal="center" vertical="center" wrapText="1"/>
    </xf>
    <xf numFmtId="0" fontId="72" fillId="8" borderId="33" xfId="0" applyFont="1" applyFill="1" applyBorder="1" applyAlignment="1">
      <alignment horizontal="center" vertical="center" wrapText="1"/>
    </xf>
    <xf numFmtId="41" fontId="55" fillId="8" borderId="2" xfId="5" applyFont="1" applyFill="1" applyBorder="1" applyAlignment="1">
      <alignment horizontal="center" vertical="center"/>
    </xf>
    <xf numFmtId="14" fontId="55" fillId="8" borderId="4" xfId="0" applyNumberFormat="1" applyFont="1" applyFill="1" applyBorder="1" applyAlignment="1">
      <alignment horizontal="center" vertical="center" wrapText="1"/>
    </xf>
    <xf numFmtId="15" fontId="55" fillId="8" borderId="4" xfId="0" applyNumberFormat="1" applyFont="1" applyFill="1" applyBorder="1" applyAlignment="1">
      <alignment horizontal="center" vertical="center"/>
    </xf>
    <xf numFmtId="41" fontId="55" fillId="8" borderId="4" xfId="5" applyFont="1" applyFill="1" applyBorder="1" applyAlignment="1">
      <alignment horizontal="center" vertical="center"/>
    </xf>
    <xf numFmtId="0" fontId="55" fillId="8" borderId="4" xfId="0" applyFont="1" applyFill="1" applyBorder="1" applyAlignment="1">
      <alignment horizontal="center" vertical="center" wrapText="1"/>
    </xf>
    <xf numFmtId="0" fontId="55" fillId="8" borderId="4" xfId="0" applyFont="1" applyFill="1" applyBorder="1" applyAlignment="1">
      <alignment horizontal="center" vertical="center"/>
    </xf>
    <xf numFmtId="0" fontId="42" fillId="8" borderId="5" xfId="0" applyFont="1" applyFill="1" applyBorder="1" applyAlignment="1">
      <alignment horizontal="center" vertical="center"/>
    </xf>
    <xf numFmtId="0" fontId="42" fillId="8" borderId="7" xfId="0" applyFont="1" applyFill="1" applyBorder="1" applyAlignment="1">
      <alignment horizontal="center" vertical="center"/>
    </xf>
    <xf numFmtId="0" fontId="42" fillId="8" borderId="6" xfId="0" applyFont="1" applyFill="1" applyBorder="1" applyAlignment="1">
      <alignment horizontal="center" vertical="center"/>
    </xf>
    <xf numFmtId="0" fontId="48" fillId="6" borderId="5"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6" xfId="0" applyFont="1" applyFill="1" applyBorder="1" applyAlignment="1">
      <alignment horizontal="center" vertical="center"/>
    </xf>
    <xf numFmtId="0" fontId="16" fillId="8" borderId="5" xfId="0" applyFont="1" applyFill="1" applyBorder="1" applyAlignment="1">
      <alignment horizontal="center" vertical="center" wrapText="1"/>
    </xf>
    <xf numFmtId="0" fontId="16" fillId="8" borderId="7" xfId="0" applyFont="1" applyFill="1" applyBorder="1" applyAlignment="1">
      <alignment horizontal="center" vertical="center" wrapText="1"/>
    </xf>
    <xf numFmtId="9" fontId="16" fillId="8" borderId="7" xfId="0" applyNumberFormat="1" applyFont="1" applyFill="1" applyBorder="1" applyAlignment="1">
      <alignment horizontal="center" vertical="center" wrapText="1"/>
    </xf>
    <xf numFmtId="0" fontId="16" fillId="8" borderId="6" xfId="0" applyFont="1" applyFill="1" applyBorder="1" applyAlignment="1">
      <alignment horizontal="center" vertical="center" wrapText="1"/>
    </xf>
    <xf numFmtId="0" fontId="42" fillId="8" borderId="11" xfId="0" applyFont="1" applyFill="1" applyBorder="1">
      <alignment vertical="center"/>
    </xf>
    <xf numFmtId="0" fontId="16" fillId="8" borderId="12" xfId="0" applyFont="1" applyFill="1" applyBorder="1" applyAlignment="1">
      <alignment horizontal="center" vertical="center" wrapText="1"/>
    </xf>
    <xf numFmtId="9" fontId="16" fillId="8" borderId="12" xfId="0"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59" fillId="8" borderId="5" xfId="0" applyFont="1" applyFill="1" applyBorder="1" applyAlignment="1">
      <alignment horizontal="center" vertical="center"/>
    </xf>
    <xf numFmtId="0" fontId="59" fillId="8" borderId="7" xfId="0" applyFont="1" applyFill="1" applyBorder="1" applyAlignment="1">
      <alignment horizontal="center" vertical="center"/>
    </xf>
    <xf numFmtId="0" fontId="59" fillId="8" borderId="6" xfId="0" applyFont="1" applyFill="1" applyBorder="1" applyAlignment="1">
      <alignment horizontal="center" vertical="center"/>
    </xf>
    <xf numFmtId="3" fontId="56" fillId="8" borderId="9" xfId="0" applyNumberFormat="1" applyFont="1" applyFill="1" applyBorder="1">
      <alignment vertical="center"/>
    </xf>
    <xf numFmtId="0" fontId="59" fillId="8" borderId="11" xfId="0" applyFont="1" applyFill="1" applyBorder="1" applyAlignment="1">
      <alignment horizontal="center" vertical="center"/>
    </xf>
    <xf numFmtId="0" fontId="59" fillId="8" borderId="12" xfId="0" applyFont="1" applyFill="1" applyBorder="1" applyAlignment="1">
      <alignment horizontal="center" vertical="center"/>
    </xf>
    <xf numFmtId="3" fontId="56" fillId="8" borderId="12" xfId="0" applyNumberFormat="1" applyFont="1" applyFill="1" applyBorder="1">
      <alignment vertical="center"/>
    </xf>
    <xf numFmtId="3" fontId="56" fillId="8" borderId="13" xfId="0" applyNumberFormat="1" applyFont="1" applyFill="1" applyBorder="1">
      <alignment vertical="center"/>
    </xf>
    <xf numFmtId="0" fontId="59" fillId="8" borderId="5" xfId="0" applyFont="1" applyFill="1" applyBorder="1" applyAlignment="1">
      <alignment horizontal="center" vertical="center"/>
    </xf>
    <xf numFmtId="0" fontId="59" fillId="8" borderId="7" xfId="0" applyFont="1" applyFill="1" applyBorder="1" applyAlignment="1">
      <alignment horizontal="center" vertical="center"/>
    </xf>
    <xf numFmtId="3" fontId="56" fillId="8" borderId="7" xfId="0" applyNumberFormat="1" applyFont="1" applyFill="1" applyBorder="1">
      <alignment vertical="center"/>
    </xf>
  </cellXfs>
  <cellStyles count="12">
    <cellStyle name="Hipervínculo" xfId="3" builtinId="8"/>
    <cellStyle name="Hipervínculo 2" xfId="10"/>
    <cellStyle name="Millares [0]" xfId="5" builtinId="6"/>
    <cellStyle name="Millares [0] 2 2" xfId="4"/>
    <cellStyle name="Millares [0] 2 2 2" xfId="8"/>
    <cellStyle name="Normal" xfId="0" builtinId="0"/>
    <cellStyle name="Normal 2" xfId="2"/>
    <cellStyle name="Normal 2 2" xfId="7"/>
    <cellStyle name="Normal 2 3" xfId="11"/>
    <cellStyle name="Porcentaje" xfId="1" builtinId="5"/>
    <cellStyle name="Porcentaje 2" xfId="6"/>
    <cellStyle name="Porcentaje 4" xfId="9"/>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COMPARATIVO EJECUCION</a:t>
            </a:r>
          </a:p>
          <a:p>
            <a:pPr>
              <a:defRPr/>
            </a:pPr>
            <a:r>
              <a:rPr lang="es-ES" sz="1600"/>
              <a:t>1º TRIMESTRE,</a:t>
            </a:r>
            <a:r>
              <a:rPr lang="es-ES" sz="1600" baseline="0"/>
              <a:t> 2º TRIMESTRE y </a:t>
            </a:r>
            <a:r>
              <a:rPr lang="es-ES" sz="1600" b="1" i="0" u="none" strike="noStrike" kern="1200" baseline="0">
                <a:solidFill>
                  <a:sysClr val="windowText" lastClr="000000"/>
                </a:solidFill>
                <a:latin typeface="+mn-lt"/>
                <a:ea typeface="+mn-ea"/>
                <a:cs typeface="+mn-cs"/>
              </a:rPr>
              <a:t>3º TRIMESTRE</a:t>
            </a:r>
          </a:p>
        </c:rich>
      </c:tx>
      <c:layout>
        <c:manualLayout>
          <c:xMode val="edge"/>
          <c:yMode val="edge"/>
          <c:x val="0.31657514563666517"/>
          <c:y val="1.1581713116881323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('[1]MATRIZ RCC_23'!$C$146,'[1]MATRIZ RCC_23'!$C$152,'[1]MATRIZ RCC_23'!$C$161,'[1]MATRIZ RCC_23'!$C$170,'[1]MATRIZ RCC_23'!$C$177,'[1]MATRIZ RCC_23'!$C$182)</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('[1]MATRIZ RCC_23'!$E$146,'[1]MATRIZ RCC_23'!$E$152,'[1]MATRIZ RCC_23'!$E$161,'[1]MATRIZ RCC_23'!$E$170,'[1]MATRIZ RCC_23'!$E$177,'[1]MATRIZ RCC_23'!$E$182)</c:f>
              <c:numCache>
                <c:formatCode>General</c:formatCode>
                <c:ptCount val="6"/>
                <c:pt idx="0">
                  <c:v>35337239640</c:v>
                </c:pt>
                <c:pt idx="1">
                  <c:v>4783644253</c:v>
                </c:pt>
                <c:pt idx="2">
                  <c:v>930866513</c:v>
                </c:pt>
                <c:pt idx="3">
                  <c:v>12341049987</c:v>
                </c:pt>
                <c:pt idx="4">
                  <c:v>8026600578</c:v>
                </c:pt>
                <c:pt idx="5">
                  <c:v>1489862402</c:v>
                </c:pt>
              </c:numCache>
            </c:numRef>
          </c:val>
          <c:extLst>
            <c:ext xmlns:c16="http://schemas.microsoft.com/office/drawing/2014/chart" uri="{C3380CC4-5D6E-409C-BE32-E72D297353CC}">
              <c16:uniqueId val="{00000000-CF55-4AB6-9432-30518DD4790B}"/>
            </c:ext>
          </c:extLst>
        </c:ser>
        <c:ser>
          <c:idx val="3"/>
          <c:order val="1"/>
          <c:tx>
            <c:v>2º TRIMESTRE</c:v>
          </c:tx>
          <c:spPr>
            <a:solidFill>
              <a:srgbClr val="33CC33"/>
            </a:solidFill>
          </c:spPr>
          <c:invertIfNegative val="0"/>
          <c:cat>
            <c:strRef>
              <c:f>('[2]MATRIZ RCC_23'!$C$130,'[2]MATRIZ RCC_23'!$C$136,'[2]MATRIZ RCC_23'!$C$145,'[2]MATRIZ RCC_23'!$C$153,'[2]MATRIZ RCC_23'!$C$161,'[2]MATRIZ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RCC_23'!$F$130,'[2]MATRIZ RCC_23'!$F$136,'[2]MATRIZ RCC_23'!$F$145,'[2]MATRIZ RCC_23'!$F$153,'[2]MATRIZ RCC_23'!$F$161,'[2]MATRIZ RCC_23'!$F$165)</c:f>
              <c:numCache>
                <c:formatCode>General</c:formatCode>
                <c:ptCount val="6"/>
                <c:pt idx="0">
                  <c:v>37498319893</c:v>
                </c:pt>
                <c:pt idx="1">
                  <c:v>17197878038</c:v>
                </c:pt>
                <c:pt idx="2">
                  <c:v>2804540194</c:v>
                </c:pt>
                <c:pt idx="3">
                  <c:v>7023225465</c:v>
                </c:pt>
                <c:pt idx="4">
                  <c:v>6614949449</c:v>
                </c:pt>
                <c:pt idx="5">
                  <c:v>268873875</c:v>
                </c:pt>
              </c:numCache>
            </c:numRef>
          </c:val>
          <c:extLst>
            <c:ext xmlns:c16="http://schemas.microsoft.com/office/drawing/2014/chart" uri="{C3380CC4-5D6E-409C-BE32-E72D297353CC}">
              <c16:uniqueId val="{00000001-CF55-4AB6-9432-30518DD4790B}"/>
            </c:ext>
          </c:extLst>
        </c:ser>
        <c:ser>
          <c:idx val="2"/>
          <c:order val="2"/>
          <c:tx>
            <c:v>3º TRIMESTRE</c:v>
          </c:tx>
          <c:spPr>
            <a:solidFill>
              <a:srgbClr val="FFC000"/>
            </a:solidFill>
          </c:spPr>
          <c:invertIfNegative val="0"/>
          <c:cat>
            <c:strRef>
              <c:f>('[1]MATRIZ RCC_23'!$C$146,'[1]MATRIZ RCC_23'!$C$152,'[1]MATRIZ RCC_23'!$C$161,'[1]MATRIZ RCC_23'!$C$170,'[1]MATRIZ RCC_23'!$C$177,'[1]MATRIZ RCC_23'!$C$182)</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('[1]MATRIZ RCC_23'!$G$146,'[1]MATRIZ RCC_23'!$G$152,'[1]MATRIZ RCC_23'!$G$161,'[1]MATRIZ RCC_23'!$G$170,'[1]MATRIZ RCC_23'!$G$177,'[1]MATRIZ RCC_23'!$G$182)</c:f>
              <c:numCache>
                <c:formatCode>General</c:formatCode>
                <c:ptCount val="6"/>
                <c:pt idx="0">
                  <c:v>35197480719</c:v>
                </c:pt>
                <c:pt idx="1">
                  <c:v>14126753048</c:v>
                </c:pt>
                <c:pt idx="2">
                  <c:v>1650429684</c:v>
                </c:pt>
                <c:pt idx="3">
                  <c:v>24143921596</c:v>
                </c:pt>
                <c:pt idx="4">
                  <c:v>10285643956</c:v>
                </c:pt>
                <c:pt idx="5">
                  <c:v>3892941021</c:v>
                </c:pt>
              </c:numCache>
            </c:numRef>
          </c:val>
          <c:extLst>
            <c:ext xmlns:c16="http://schemas.microsoft.com/office/drawing/2014/chart" uri="{C3380CC4-5D6E-409C-BE32-E72D297353CC}">
              <c16:uniqueId val="{00000002-CF55-4AB6-9432-30518DD4790B}"/>
            </c:ext>
          </c:extLst>
        </c:ser>
        <c:dLbls>
          <c:showLegendKey val="0"/>
          <c:showVal val="0"/>
          <c:showCatName val="0"/>
          <c:showSerName val="0"/>
          <c:showPercent val="0"/>
          <c:showBubbleSize val="0"/>
        </c:dLbls>
        <c:gapWidth val="150"/>
        <c:axId val="1722467568"/>
        <c:axId val="1722470288"/>
      </c:barChart>
      <c:catAx>
        <c:axId val="1722467568"/>
        <c:scaling>
          <c:orientation val="minMax"/>
        </c:scaling>
        <c:delete val="0"/>
        <c:axPos val="b"/>
        <c:numFmt formatCode="General" sourceLinked="0"/>
        <c:majorTickMark val="out"/>
        <c:minorTickMark val="none"/>
        <c:tickLblPos val="nextTo"/>
        <c:txPr>
          <a:bodyPr/>
          <a:lstStyle/>
          <a:p>
            <a:pPr>
              <a:defRPr sz="900" b="1" baseline="0">
                <a:latin typeface="Calibri" panose="020F0502020204030204" pitchFamily="34" charset="0"/>
              </a:defRPr>
            </a:pPr>
            <a:endParaRPr lang="es-PY"/>
          </a:p>
        </c:txPr>
        <c:crossAx val="1722470288"/>
        <c:crosses val="autoZero"/>
        <c:auto val="1"/>
        <c:lblAlgn val="ctr"/>
        <c:lblOffset val="100"/>
        <c:noMultiLvlLbl val="0"/>
      </c:catAx>
      <c:valAx>
        <c:axId val="1722470288"/>
        <c:scaling>
          <c:orientation val="minMax"/>
        </c:scaling>
        <c:delete val="0"/>
        <c:axPos val="l"/>
        <c:majorGridlines/>
        <c:numFmt formatCode="General" sourceLinked="1"/>
        <c:majorTickMark val="out"/>
        <c:minorTickMark val="none"/>
        <c:tickLblPos val="nextTo"/>
        <c:txPr>
          <a:bodyPr/>
          <a:lstStyle/>
          <a:p>
            <a:pPr>
              <a:defRPr sz="1000" b="1"/>
            </a:pPr>
            <a:endParaRPr lang="es-PY"/>
          </a:p>
        </c:txPr>
        <c:crossAx val="1722467568"/>
        <c:crosses val="autoZero"/>
        <c:crossBetween val="between"/>
      </c:valAx>
    </c:plotArea>
    <c:legend>
      <c:legendPos val="r"/>
      <c:layout>
        <c:manualLayout>
          <c:xMode val="edge"/>
          <c:yMode val="edge"/>
          <c:x val="0.83143338707591319"/>
          <c:y val="0.40662946723018661"/>
          <c:w val="0.16856661292408678"/>
          <c:h val="0.12116614146842668"/>
        </c:manualLayout>
      </c:layout>
      <c:overlay val="0"/>
      <c:txPr>
        <a:bodyPr/>
        <a:lstStyle/>
        <a:p>
          <a:pPr>
            <a:defRPr sz="1000" b="1"/>
          </a:pPr>
          <a:endParaRPr lang="es-PY"/>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3º TRIMESTRE 2025</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A3B1-42AA-94C8-CE45463E95AB}"/>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A3B1-42AA-94C8-CE45463E95AB}"/>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A3B1-42AA-94C8-CE45463E95AB}"/>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'[1]MATRIZ RCC_23'!$J$100:$K$100</c:f>
              <c:strCache>
                <c:ptCount val="2"/>
                <c:pt idx="0">
                  <c:v>Ejecución</c:v>
                </c:pt>
                <c:pt idx="1">
                  <c:v>Finiquitado</c:v>
                </c:pt>
              </c:strCache>
            </c:strRef>
          </c:cat>
          <c:val>
            <c:numRef>
              <c:f>'[1]MATRIZ RCC_23'!$J$101:$K$101</c:f>
              <c:numCache>
                <c:formatCode>General</c:formatCode>
                <c:ptCount val="2"/>
                <c:pt idx="0">
                  <c:v>33</c:v>
                </c:pt>
                <c:pt idx="1">
                  <c:v>0</c:v>
                </c:pt>
              </c:numCache>
            </c:numRef>
          </c:val>
          <c:extLst>
            <c:ext xmlns:c16="http://schemas.microsoft.com/office/drawing/2014/chart" uri="{C3380CC4-5D6E-409C-BE32-E72D297353CC}">
              <c16:uniqueId val="{00000006-A3B1-42AA-94C8-CE45463E95AB}"/>
            </c:ext>
          </c:extLst>
        </c:ser>
        <c:dLbls>
          <c:showLegendKey val="0"/>
          <c:showVal val="0"/>
          <c:showCatName val="0"/>
          <c:showSerName val="0"/>
          <c:showPercent val="0"/>
          <c:showBubbleSize val="0"/>
        </c:dLbls>
        <c:gapWidth val="141"/>
        <c:axId val="1722473008"/>
        <c:axId val="1722467024"/>
      </c:barChart>
      <c:catAx>
        <c:axId val="1722473008"/>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722467024"/>
        <c:crosses val="autoZero"/>
        <c:auto val="1"/>
        <c:lblAlgn val="ctr"/>
        <c:lblOffset val="100"/>
        <c:noMultiLvlLbl val="0"/>
      </c:catAx>
      <c:valAx>
        <c:axId val="1722467024"/>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1722473008"/>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orientation="portrait"/>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Y" b="1"/>
              <a:t>Metas  de la D.A.C. a</a:t>
            </a:r>
            <a:r>
              <a:rPr lang="es-PY" b="1" baseline="0"/>
              <a:t>  Setiembre / 2025</a:t>
            </a:r>
            <a:endParaRPr lang="es-PY"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'[3]DATOS 2025'!$C$52</c:f>
              <c:strCache>
                <c:ptCount val="1"/>
                <c:pt idx="0">
                  <c:v>Metas Previstas</c:v>
                </c:pt>
              </c:strCache>
            </c:strRef>
          </c:tx>
          <c:spPr>
            <a:solidFill>
              <a:schemeClr val="accent1"/>
            </a:solidFill>
            <a:ln>
              <a:noFill/>
            </a:ln>
            <a:effectLst/>
          </c:spPr>
          <c:invertIfNegative val="0"/>
          <c:cat>
            <c:strRef>
              <c:f>'[3]DATOS 2025'!$B$53:$B$64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'[3]DATOS 2025'!$C$53:$C$64</c:f>
              <c:numCache>
                <c:formatCode>General</c:formatCode>
                <c:ptCount val="12"/>
                <c:pt idx="0">
                  <c:v>98</c:v>
                </c:pt>
                <c:pt idx="1">
                  <c:v>91</c:v>
                </c:pt>
                <c:pt idx="2">
                  <c:v>87</c:v>
                </c:pt>
                <c:pt idx="3">
                  <c:v>77</c:v>
                </c:pt>
                <c:pt idx="4">
                  <c:v>78</c:v>
                </c:pt>
                <c:pt idx="5">
                  <c:v>101</c:v>
                </c:pt>
                <c:pt idx="6">
                  <c:v>108</c:v>
                </c:pt>
                <c:pt idx="7">
                  <c:v>95</c:v>
                </c:pt>
                <c:pt idx="8">
                  <c:v>110</c:v>
                </c:pt>
                <c:pt idx="9">
                  <c:v>115</c:v>
                </c:pt>
                <c:pt idx="10">
                  <c:v>102</c:v>
                </c:pt>
                <c:pt idx="11">
                  <c:v>141</c:v>
                </c:pt>
              </c:numCache>
            </c:numRef>
          </c:val>
          <c:extLst>
            <c:ext xmlns:c16="http://schemas.microsoft.com/office/drawing/2014/chart" uri="{C3380CC4-5D6E-409C-BE32-E72D297353CC}">
              <c16:uniqueId val="{00000000-3345-4D27-9637-0FC9AAAE1DD6}"/>
            </c:ext>
          </c:extLst>
        </c:ser>
        <c:ser>
          <c:idx val="1"/>
          <c:order val="1"/>
          <c:tx>
            <c:strRef>
              <c:f>'[3]DATOS 2025'!$D$52</c:f>
              <c:strCache>
                <c:ptCount val="1"/>
                <c:pt idx="0">
                  <c:v>Certificados de Registro Aeronáutico</c:v>
                </c:pt>
              </c:strCache>
            </c:strRef>
          </c:tx>
          <c:spPr>
            <a:solidFill>
              <a:schemeClr val="accent2"/>
            </a:solidFill>
            <a:ln>
              <a:noFill/>
            </a:ln>
            <a:effectLst/>
          </c:spPr>
          <c:invertIfNegative val="0"/>
          <c:cat>
            <c:strRef>
              <c:f>'[3]DATOS 2025'!$B$53:$B$64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'[3]DATOS 2025'!$D$53:$D$64</c:f>
              <c:numCache>
                <c:formatCode>General</c:formatCode>
                <c:ptCount val="12"/>
                <c:pt idx="0">
                  <c:v>184</c:v>
                </c:pt>
                <c:pt idx="1">
                  <c:v>202</c:v>
                </c:pt>
                <c:pt idx="2">
                  <c:v>224</c:v>
                </c:pt>
                <c:pt idx="3">
                  <c:v>206</c:v>
                </c:pt>
                <c:pt idx="4">
                  <c:v>264</c:v>
                </c:pt>
                <c:pt idx="5">
                  <c:v>212</c:v>
                </c:pt>
                <c:pt idx="6">
                  <c:v>231</c:v>
                </c:pt>
                <c:pt idx="7">
                  <c:v>180</c:v>
                </c:pt>
                <c:pt idx="8">
                  <c:v>154</c:v>
                </c:pt>
                <c:pt idx="9">
                  <c:v>0</c:v>
                </c:pt>
                <c:pt idx="10">
                  <c:v>0</c:v>
                </c:pt>
                <c:pt idx="11">
                  <c:v>0</c:v>
                </c:pt>
              </c:numCache>
            </c:numRef>
          </c:val>
          <c:extLst>
            <c:ext xmlns:c16="http://schemas.microsoft.com/office/drawing/2014/chart" uri="{C3380CC4-5D6E-409C-BE32-E72D297353CC}">
              <c16:uniqueId val="{00000001-3345-4D27-9637-0FC9AAAE1DD6}"/>
            </c:ext>
          </c:extLst>
        </c:ser>
        <c:dLbls>
          <c:showLegendKey val="0"/>
          <c:showVal val="0"/>
          <c:showCatName val="0"/>
          <c:showSerName val="0"/>
          <c:showPercent val="0"/>
          <c:showBubbleSize val="0"/>
        </c:dLbls>
        <c:gapWidth val="219"/>
        <c:overlap val="-27"/>
        <c:axId val="398289504"/>
        <c:axId val="118722992"/>
      </c:barChart>
      <c:catAx>
        <c:axId val="39828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8722992"/>
        <c:crosses val="autoZero"/>
        <c:auto val="1"/>
        <c:lblAlgn val="ctr"/>
        <c:lblOffset val="100"/>
        <c:noMultiLvlLbl val="0"/>
      </c:catAx>
      <c:valAx>
        <c:axId val="118722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98289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chart" Target="../charts/chart2.xml"/><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2.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0.png"/><Relationship Id="rId10" Type="http://schemas.openxmlformats.org/officeDocument/2006/relationships/image" Target="../media/image10.emf"/><Relationship Id="rId19" Type="http://schemas.openxmlformats.org/officeDocument/2006/relationships/chart" Target="../charts/chart1.xml"/><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45207</xdr:colOff>
      <xdr:row>0</xdr:row>
      <xdr:rowOff>50418</xdr:rowOff>
    </xdr:from>
    <xdr:to>
      <xdr:col>1</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1074210</xdr:colOff>
      <xdr:row>0</xdr:row>
      <xdr:rowOff>71968</xdr:rowOff>
    </xdr:from>
    <xdr:to>
      <xdr:col>6</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1043459</xdr:colOff>
      <xdr:row>413</xdr:row>
      <xdr:rowOff>35718</xdr:rowOff>
    </xdr:from>
    <xdr:to>
      <xdr:col>4</xdr:col>
      <xdr:colOff>668361</xdr:colOff>
      <xdr:row>413</xdr:row>
      <xdr:rowOff>3857625</xdr:rowOff>
    </xdr:to>
    <xdr:pic>
      <xdr:nvPicPr>
        <xdr:cNvPr id="12" name="Imagen 11"/>
        <xdr:cNvPicPr>
          <a:picLocks noChangeAspect="1"/>
        </xdr:cNvPicPr>
      </xdr:nvPicPr>
      <xdr:blipFill>
        <a:blip xmlns:r="http://schemas.openxmlformats.org/officeDocument/2006/relationships" r:embed="rId3"/>
        <a:stretch>
          <a:fillRect/>
        </a:stretch>
      </xdr:blipFill>
      <xdr:spPr>
        <a:xfrm>
          <a:off x="4603428" y="290774437"/>
          <a:ext cx="3161058" cy="3821907"/>
        </a:xfrm>
        <a:prstGeom prst="rect">
          <a:avLst/>
        </a:prstGeom>
      </xdr:spPr>
    </xdr:pic>
    <xdr:clientData/>
  </xdr:twoCellAnchor>
  <xdr:twoCellAnchor editAs="oneCell">
    <xdr:from>
      <xdr:col>1</xdr:col>
      <xdr:colOff>1849933</xdr:colOff>
      <xdr:row>397</xdr:row>
      <xdr:rowOff>53659</xdr:rowOff>
    </xdr:from>
    <xdr:to>
      <xdr:col>4</xdr:col>
      <xdr:colOff>1236186</xdr:colOff>
      <xdr:row>397</xdr:row>
      <xdr:rowOff>1725082</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3246933" y="432954326"/>
          <a:ext cx="4984837" cy="1671423"/>
        </a:xfrm>
        <a:prstGeom prst="rect">
          <a:avLst/>
        </a:prstGeom>
      </xdr:spPr>
    </xdr:pic>
    <xdr:clientData/>
  </xdr:twoCellAnchor>
  <xdr:twoCellAnchor editAs="oneCell">
    <xdr:from>
      <xdr:col>0</xdr:col>
      <xdr:colOff>523875</xdr:colOff>
      <xdr:row>51</xdr:row>
      <xdr:rowOff>142875</xdr:rowOff>
    </xdr:from>
    <xdr:to>
      <xdr:col>6</xdr:col>
      <xdr:colOff>1154907</xdr:colOff>
      <xdr:row>51</xdr:row>
      <xdr:rowOff>4563864</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5"/>
        <a:srcRect l="25699" t="25524" r="25393" b="18089"/>
        <a:stretch/>
      </xdr:blipFill>
      <xdr:spPr>
        <a:xfrm>
          <a:off x="523875" y="32289750"/>
          <a:ext cx="11668126" cy="4420989"/>
        </a:xfrm>
        <a:prstGeom prst="rect">
          <a:avLst/>
        </a:prstGeom>
      </xdr:spPr>
    </xdr:pic>
    <xdr:clientData/>
  </xdr:twoCellAnchor>
  <xdr:twoCellAnchor editAs="oneCell">
    <xdr:from>
      <xdr:col>0</xdr:col>
      <xdr:colOff>35719</xdr:colOff>
      <xdr:row>406</xdr:row>
      <xdr:rowOff>35718</xdr:rowOff>
    </xdr:from>
    <xdr:to>
      <xdr:col>6</xdr:col>
      <xdr:colOff>1368463</xdr:colOff>
      <xdr:row>406</xdr:row>
      <xdr:rowOff>1007570</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editAs="oneCell">
    <xdr:from>
      <xdr:col>2</xdr:col>
      <xdr:colOff>238126</xdr:colOff>
      <xdr:row>74</xdr:row>
      <xdr:rowOff>130968</xdr:rowOff>
    </xdr:from>
    <xdr:to>
      <xdr:col>4</xdr:col>
      <xdr:colOff>785813</xdr:colOff>
      <xdr:row>74</xdr:row>
      <xdr:rowOff>3774281</xdr:rowOff>
    </xdr:to>
    <xdr:pic>
      <xdr:nvPicPr>
        <xdr:cNvPr id="4" name="Imagen 3"/>
        <xdr:cNvPicPr>
          <a:picLocks noChangeAspect="1"/>
        </xdr:cNvPicPr>
      </xdr:nvPicPr>
      <xdr:blipFill>
        <a:blip xmlns:r="http://schemas.openxmlformats.org/officeDocument/2006/relationships" r:embed="rId7"/>
        <a:stretch>
          <a:fillRect/>
        </a:stretch>
      </xdr:blipFill>
      <xdr:spPr>
        <a:xfrm>
          <a:off x="3798095" y="43112531"/>
          <a:ext cx="4083843" cy="3643313"/>
        </a:xfrm>
        <a:prstGeom prst="rect">
          <a:avLst/>
        </a:prstGeom>
      </xdr:spPr>
    </xdr:pic>
    <xdr:clientData/>
  </xdr:twoCellAnchor>
  <xdr:twoCellAnchor editAs="oneCell">
    <xdr:from>
      <xdr:col>2</xdr:col>
      <xdr:colOff>488157</xdr:colOff>
      <xdr:row>450</xdr:row>
      <xdr:rowOff>83345</xdr:rowOff>
    </xdr:from>
    <xdr:to>
      <xdr:col>4</xdr:col>
      <xdr:colOff>1035844</xdr:colOff>
      <xdr:row>455</xdr:row>
      <xdr:rowOff>345279</xdr:rowOff>
    </xdr:to>
    <xdr:pic>
      <xdr:nvPicPr>
        <xdr:cNvPr id="11" name="Imagen 10"/>
        <xdr:cNvPicPr>
          <a:picLocks noChangeAspect="1"/>
        </xdr:cNvPicPr>
      </xdr:nvPicPr>
      <xdr:blipFill>
        <a:blip xmlns:r="http://schemas.openxmlformats.org/officeDocument/2006/relationships" r:embed="rId7"/>
        <a:stretch>
          <a:fillRect/>
        </a:stretch>
      </xdr:blipFill>
      <xdr:spPr>
        <a:xfrm>
          <a:off x="4048126" y="317242033"/>
          <a:ext cx="4083843" cy="3952873"/>
        </a:xfrm>
        <a:prstGeom prst="rect">
          <a:avLst/>
        </a:prstGeom>
      </xdr:spPr>
    </xdr:pic>
    <xdr:clientData/>
  </xdr:twoCellAnchor>
  <xdr:twoCellAnchor editAs="oneCell">
    <xdr:from>
      <xdr:col>0</xdr:col>
      <xdr:colOff>809626</xdr:colOff>
      <xdr:row>80</xdr:row>
      <xdr:rowOff>83342</xdr:rowOff>
    </xdr:from>
    <xdr:to>
      <xdr:col>6</xdr:col>
      <xdr:colOff>928688</xdr:colOff>
      <xdr:row>80</xdr:row>
      <xdr:rowOff>3583781</xdr:rowOff>
    </xdr:to>
    <xdr:pic>
      <xdr:nvPicPr>
        <xdr:cNvPr id="29" name="Imagen 28"/>
        <xdr:cNvPicPr>
          <a:picLocks noChangeAspect="1"/>
        </xdr:cNvPicPr>
      </xdr:nvPicPr>
      <xdr:blipFill rotWithShape="1">
        <a:blip xmlns:r="http://schemas.openxmlformats.org/officeDocument/2006/relationships" r:embed="rId8"/>
        <a:srcRect t="3910" b="4103"/>
        <a:stretch/>
      </xdr:blipFill>
      <xdr:spPr>
        <a:xfrm>
          <a:off x="809626" y="48089342"/>
          <a:ext cx="11156156" cy="3500439"/>
        </a:xfrm>
        <a:prstGeom prst="rect">
          <a:avLst/>
        </a:prstGeom>
      </xdr:spPr>
    </xdr:pic>
    <xdr:clientData/>
  </xdr:twoCellAnchor>
  <xdr:twoCellAnchor editAs="oneCell">
    <xdr:from>
      <xdr:col>0</xdr:col>
      <xdr:colOff>523875</xdr:colOff>
      <xdr:row>50</xdr:row>
      <xdr:rowOff>71437</xdr:rowOff>
    </xdr:from>
    <xdr:to>
      <xdr:col>6</xdr:col>
      <xdr:colOff>1321593</xdr:colOff>
      <xdr:row>50</xdr:row>
      <xdr:rowOff>4202906</xdr:rowOff>
    </xdr:to>
    <xdr:pic>
      <xdr:nvPicPr>
        <xdr:cNvPr id="32" name="Imagen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23875" y="27967781"/>
          <a:ext cx="11834812" cy="4131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35720</xdr:colOff>
      <xdr:row>401</xdr:row>
      <xdr:rowOff>59531</xdr:rowOff>
    </xdr:from>
    <xdr:to>
      <xdr:col>6</xdr:col>
      <xdr:colOff>1598084</xdr:colOff>
      <xdr:row>401</xdr:row>
      <xdr:rowOff>1000125</xdr:rowOff>
    </xdr:to>
    <xdr:pic>
      <xdr:nvPicPr>
        <xdr:cNvPr id="36" name="Imagen 3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720" y="296525156"/>
          <a:ext cx="12596812"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785812</xdr:colOff>
      <xdr:row>486</xdr:row>
      <xdr:rowOff>83343</xdr:rowOff>
    </xdr:from>
    <xdr:to>
      <xdr:col>6</xdr:col>
      <xdr:colOff>1131093</xdr:colOff>
      <xdr:row>486</xdr:row>
      <xdr:rowOff>3793425</xdr:rowOff>
    </xdr:to>
    <xdr:pic>
      <xdr:nvPicPr>
        <xdr:cNvPr id="39" name="Imagen 38"/>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85812" y="468999093"/>
          <a:ext cx="11382375" cy="371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35717</xdr:colOff>
      <xdr:row>212</xdr:row>
      <xdr:rowOff>71438</xdr:rowOff>
    </xdr:from>
    <xdr:ext cx="1726407" cy="1381125"/>
    <xdr:grpSp>
      <xdr:nvGrpSpPr>
        <xdr:cNvPr id="58" name="Shape 2" title="Dibujo"/>
        <xdr:cNvGrpSpPr/>
      </xdr:nvGrpSpPr>
      <xdr:grpSpPr>
        <a:xfrm>
          <a:off x="11072811" y="216408001"/>
          <a:ext cx="1726407" cy="1381125"/>
          <a:chOff x="2625226" y="1212124"/>
          <a:chExt cx="1063540" cy="1495425"/>
        </a:xfrm>
      </xdr:grpSpPr>
      <xdr:pic>
        <xdr:nvPicPr>
          <xdr:cNvPr id="59" name="Shape 3"/>
          <xdr:cNvPicPr preferRelativeResize="0"/>
        </xdr:nvPicPr>
        <xdr:blipFill>
          <a:blip xmlns:r="http://schemas.openxmlformats.org/officeDocument/2006/relationships" r:embed="rId12">
            <a:alphaModFix/>
          </a:blip>
          <a:stretch>
            <a:fillRect/>
          </a:stretch>
        </xdr:blipFill>
        <xdr:spPr>
          <a:xfrm rot="16200000">
            <a:off x="2409283" y="1428067"/>
            <a:ext cx="1495425" cy="1063540"/>
          </a:xfrm>
          <a:prstGeom prst="rect">
            <a:avLst/>
          </a:prstGeom>
          <a:noFill/>
          <a:ln>
            <a:noFill/>
          </a:ln>
        </xdr:spPr>
      </xdr:pic>
    </xdr:grpSp>
    <xdr:clientData fLocksWithSheet="0"/>
  </xdr:oneCellAnchor>
  <xdr:twoCellAnchor editAs="oneCell">
    <xdr:from>
      <xdr:col>6</xdr:col>
      <xdr:colOff>79636</xdr:colOff>
      <xdr:row>208</xdr:row>
      <xdr:rowOff>107155</xdr:rowOff>
    </xdr:from>
    <xdr:to>
      <xdr:col>6</xdr:col>
      <xdr:colOff>1702594</xdr:colOff>
      <xdr:row>208</xdr:row>
      <xdr:rowOff>1238248</xdr:rowOff>
    </xdr:to>
    <xdr:pic>
      <xdr:nvPicPr>
        <xdr:cNvPr id="60" name="Imagen 59" descr="C:\Users\user\Downloads\WhatsApp Image 2025-09-24 at 9.11.02 AM.jpe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6200000">
          <a:off x="11148349" y="140319254"/>
          <a:ext cx="1131093" cy="1622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23814</xdr:colOff>
      <xdr:row>212</xdr:row>
      <xdr:rowOff>1535906</xdr:rowOff>
    </xdr:from>
    <xdr:ext cx="1738312" cy="1381124"/>
    <xdr:grpSp>
      <xdr:nvGrpSpPr>
        <xdr:cNvPr id="61" name="Shape 2" title="Dibujo"/>
        <xdr:cNvGrpSpPr/>
      </xdr:nvGrpSpPr>
      <xdr:grpSpPr>
        <a:xfrm>
          <a:off x="11060908" y="217872469"/>
          <a:ext cx="1738312" cy="1381124"/>
          <a:chOff x="2676596" y="3644995"/>
          <a:chExt cx="1063540" cy="1495425"/>
        </a:xfrm>
      </xdr:grpSpPr>
      <xdr:pic>
        <xdr:nvPicPr>
          <xdr:cNvPr id="62" name="Shape 3"/>
          <xdr:cNvPicPr preferRelativeResize="0"/>
        </xdr:nvPicPr>
        <xdr:blipFill>
          <a:blip xmlns:r="http://schemas.openxmlformats.org/officeDocument/2006/relationships" r:embed="rId12">
            <a:alphaModFix/>
          </a:blip>
          <a:stretch>
            <a:fillRect/>
          </a:stretch>
        </xdr:blipFill>
        <xdr:spPr>
          <a:xfrm rot="16200000">
            <a:off x="2460653" y="3860938"/>
            <a:ext cx="1495425" cy="1063540"/>
          </a:xfrm>
          <a:prstGeom prst="rect">
            <a:avLst/>
          </a:prstGeom>
          <a:noFill/>
          <a:ln>
            <a:noFill/>
          </a:ln>
        </xdr:spPr>
      </xdr:pic>
    </xdr:grpSp>
    <xdr:clientData fLocksWithSheet="0"/>
  </xdr:oneCellAnchor>
  <xdr:oneCellAnchor>
    <xdr:from>
      <xdr:col>6</xdr:col>
      <xdr:colOff>142876</xdr:colOff>
      <xdr:row>209</xdr:row>
      <xdr:rowOff>114536</xdr:rowOff>
    </xdr:from>
    <xdr:ext cx="1583533" cy="1099902"/>
    <xdr:pic>
      <xdr:nvPicPr>
        <xdr:cNvPr id="63" name="Imagen 62" descr="C:\Users\user\Downloads\WhatsApp Image 2025-09-24 at 9.11.02 AM.jpe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11421786" y="212101626"/>
          <a:ext cx="1099902" cy="15835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285750</xdr:colOff>
      <xdr:row>277</xdr:row>
      <xdr:rowOff>74613</xdr:rowOff>
    </xdr:from>
    <xdr:to>
      <xdr:col>2</xdr:col>
      <xdr:colOff>502708</xdr:colOff>
      <xdr:row>277</xdr:row>
      <xdr:rowOff>3148013</xdr:rowOff>
    </xdr:to>
    <xdr:pic>
      <xdr:nvPicPr>
        <xdr:cNvPr id="66" name="Imagen 65"/>
        <xdr:cNvPicPr>
          <a:picLocks noChangeAspect="1"/>
        </xdr:cNvPicPr>
      </xdr:nvPicPr>
      <xdr:blipFill>
        <a:blip xmlns:r="http://schemas.openxmlformats.org/officeDocument/2006/relationships" r:embed="rId15"/>
        <a:stretch>
          <a:fillRect/>
        </a:stretch>
      </xdr:blipFill>
      <xdr:spPr>
        <a:xfrm>
          <a:off x="285750" y="319340707"/>
          <a:ext cx="4193646" cy="3073400"/>
        </a:xfrm>
        <a:prstGeom prst="rect">
          <a:avLst/>
        </a:prstGeom>
      </xdr:spPr>
    </xdr:pic>
    <xdr:clientData/>
  </xdr:twoCellAnchor>
  <xdr:twoCellAnchor editAs="oneCell">
    <xdr:from>
      <xdr:col>2</xdr:col>
      <xdr:colOff>645585</xdr:colOff>
      <xdr:row>277</xdr:row>
      <xdr:rowOff>47625</xdr:rowOff>
    </xdr:from>
    <xdr:to>
      <xdr:col>6</xdr:col>
      <xdr:colOff>1654968</xdr:colOff>
      <xdr:row>277</xdr:row>
      <xdr:rowOff>3133992</xdr:rowOff>
    </xdr:to>
    <xdr:pic>
      <xdr:nvPicPr>
        <xdr:cNvPr id="67" name="Imagen 66"/>
        <xdr:cNvPicPr>
          <a:picLocks noChangeAspect="1"/>
        </xdr:cNvPicPr>
      </xdr:nvPicPr>
      <xdr:blipFill>
        <a:blip xmlns:r="http://schemas.openxmlformats.org/officeDocument/2006/relationships" r:embed="rId16"/>
        <a:stretch>
          <a:fillRect/>
        </a:stretch>
      </xdr:blipFill>
      <xdr:spPr>
        <a:xfrm>
          <a:off x="4622273" y="319313719"/>
          <a:ext cx="8069789" cy="3086367"/>
        </a:xfrm>
        <a:prstGeom prst="rect">
          <a:avLst/>
        </a:prstGeom>
      </xdr:spPr>
    </xdr:pic>
    <xdr:clientData/>
  </xdr:twoCellAnchor>
  <xdr:twoCellAnchor editAs="oneCell">
    <xdr:from>
      <xdr:col>0</xdr:col>
      <xdr:colOff>369093</xdr:colOff>
      <xdr:row>278</xdr:row>
      <xdr:rowOff>119062</xdr:rowOff>
    </xdr:from>
    <xdr:to>
      <xdr:col>4</xdr:col>
      <xdr:colOff>621770</xdr:colOff>
      <xdr:row>278</xdr:row>
      <xdr:rowOff>3435350</xdr:rowOff>
    </xdr:to>
    <xdr:pic>
      <xdr:nvPicPr>
        <xdr:cNvPr id="68" name="Imagen 67"/>
        <xdr:cNvPicPr>
          <a:picLocks noChangeAspect="1"/>
        </xdr:cNvPicPr>
      </xdr:nvPicPr>
      <xdr:blipFill>
        <a:blip xmlns:r="http://schemas.openxmlformats.org/officeDocument/2006/relationships" r:embed="rId17"/>
        <a:stretch>
          <a:fillRect/>
        </a:stretch>
      </xdr:blipFill>
      <xdr:spPr>
        <a:xfrm>
          <a:off x="369093" y="322754625"/>
          <a:ext cx="7765521" cy="3316288"/>
        </a:xfrm>
        <a:prstGeom prst="rect">
          <a:avLst/>
        </a:prstGeom>
      </xdr:spPr>
    </xdr:pic>
    <xdr:clientData/>
  </xdr:twoCellAnchor>
  <xdr:twoCellAnchor editAs="oneCell">
    <xdr:from>
      <xdr:col>4</xdr:col>
      <xdr:colOff>845346</xdr:colOff>
      <xdr:row>278</xdr:row>
      <xdr:rowOff>178593</xdr:rowOff>
    </xdr:from>
    <xdr:to>
      <xdr:col>6</xdr:col>
      <xdr:colOff>1464468</xdr:colOff>
      <xdr:row>278</xdr:row>
      <xdr:rowOff>3459161</xdr:rowOff>
    </xdr:to>
    <xdr:pic>
      <xdr:nvPicPr>
        <xdr:cNvPr id="69" name="Imagen 68"/>
        <xdr:cNvPicPr>
          <a:picLocks noChangeAspect="1"/>
        </xdr:cNvPicPr>
      </xdr:nvPicPr>
      <xdr:blipFill>
        <a:blip xmlns:r="http://schemas.openxmlformats.org/officeDocument/2006/relationships" r:embed="rId18"/>
        <a:stretch>
          <a:fillRect/>
        </a:stretch>
      </xdr:blipFill>
      <xdr:spPr>
        <a:xfrm>
          <a:off x="8358190" y="322814156"/>
          <a:ext cx="4143372" cy="3280568"/>
        </a:xfrm>
        <a:prstGeom prst="rect">
          <a:avLst/>
        </a:prstGeom>
      </xdr:spPr>
    </xdr:pic>
    <xdr:clientData/>
  </xdr:twoCellAnchor>
  <xdr:twoCellAnchor>
    <xdr:from>
      <xdr:col>0</xdr:col>
      <xdr:colOff>1178718</xdr:colOff>
      <xdr:row>361</xdr:row>
      <xdr:rowOff>4112949</xdr:rowOff>
    </xdr:from>
    <xdr:to>
      <xdr:col>6</xdr:col>
      <xdr:colOff>190499</xdr:colOff>
      <xdr:row>362</xdr:row>
      <xdr:rowOff>3619501</xdr:rowOff>
    </xdr:to>
    <xdr:graphicFrame macro="">
      <xdr:nvGraphicFramePr>
        <xdr:cNvPr id="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0</xdr:col>
      <xdr:colOff>1190625</xdr:colOff>
      <xdr:row>361</xdr:row>
      <xdr:rowOff>84669</xdr:rowOff>
    </xdr:from>
    <xdr:to>
      <xdr:col>6</xdr:col>
      <xdr:colOff>178593</xdr:colOff>
      <xdr:row>361</xdr:row>
      <xdr:rowOff>4137055</xdr:rowOff>
    </xdr:to>
    <xdr:pic>
      <xdr:nvPicPr>
        <xdr:cNvPr id="5" name="Imagen 4"/>
        <xdr:cNvPicPr>
          <a:picLocks noChangeAspect="1"/>
        </xdr:cNvPicPr>
      </xdr:nvPicPr>
      <xdr:blipFill>
        <a:blip xmlns:r="http://schemas.openxmlformats.org/officeDocument/2006/relationships" r:embed="rId20"/>
        <a:stretch>
          <a:fillRect/>
        </a:stretch>
      </xdr:blipFill>
      <xdr:spPr>
        <a:xfrm>
          <a:off x="1190625" y="392217013"/>
          <a:ext cx="10025062" cy="4052386"/>
        </a:xfrm>
        <a:prstGeom prst="rect">
          <a:avLst/>
        </a:prstGeom>
      </xdr:spPr>
    </xdr:pic>
    <xdr:clientData/>
  </xdr:twoCellAnchor>
  <xdr:twoCellAnchor>
    <xdr:from>
      <xdr:col>0</xdr:col>
      <xdr:colOff>1285875</xdr:colOff>
      <xdr:row>317</xdr:row>
      <xdr:rowOff>95252</xdr:rowOff>
    </xdr:from>
    <xdr:to>
      <xdr:col>6</xdr:col>
      <xdr:colOff>488156</xdr:colOff>
      <xdr:row>317</xdr:row>
      <xdr:rowOff>3298032</xdr:rowOff>
    </xdr:to>
    <xdr:graphicFrame macro="">
      <xdr:nvGraphicFramePr>
        <xdr:cNvPr id="38"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345282</xdr:colOff>
      <xdr:row>279</xdr:row>
      <xdr:rowOff>11907</xdr:rowOff>
    </xdr:from>
    <xdr:to>
      <xdr:col>6</xdr:col>
      <xdr:colOff>1619250</xdr:colOff>
      <xdr:row>279</xdr:row>
      <xdr:rowOff>4893469</xdr:rowOff>
    </xdr:to>
    <xdr:graphicFrame macro="">
      <xdr:nvGraphicFramePr>
        <xdr:cNvPr id="41" name="Gráfico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166687</xdr:colOff>
      <xdr:row>280</xdr:row>
      <xdr:rowOff>42687</xdr:rowOff>
    </xdr:from>
    <xdr:to>
      <xdr:col>6</xdr:col>
      <xdr:colOff>1714500</xdr:colOff>
      <xdr:row>280</xdr:row>
      <xdr:rowOff>3923769</xdr:rowOff>
    </xdr:to>
    <xdr:pic>
      <xdr:nvPicPr>
        <xdr:cNvPr id="42" name="Imagen 4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66687" y="331250750"/>
          <a:ext cx="12584907" cy="3881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2042585</xdr:colOff>
      <xdr:row>281</xdr:row>
      <xdr:rowOff>83343</xdr:rowOff>
    </xdr:from>
    <xdr:to>
      <xdr:col>4</xdr:col>
      <xdr:colOff>254001</xdr:colOff>
      <xdr:row>282</xdr:row>
      <xdr:rowOff>47625</xdr:rowOff>
    </xdr:to>
    <xdr:pic>
      <xdr:nvPicPr>
        <xdr:cNvPr id="45" name="Imagen 44"/>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959491" y="335291906"/>
          <a:ext cx="3807354" cy="4321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833437</xdr:colOff>
      <xdr:row>363</xdr:row>
      <xdr:rowOff>74084</xdr:rowOff>
    </xdr:from>
    <xdr:to>
      <xdr:col>6</xdr:col>
      <xdr:colOff>833437</xdr:colOff>
      <xdr:row>363</xdr:row>
      <xdr:rowOff>4720640</xdr:rowOff>
    </xdr:to>
    <xdr:pic>
      <xdr:nvPicPr>
        <xdr:cNvPr id="46" name="Imagen 45"/>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33437" y="400731303"/>
          <a:ext cx="11037094" cy="4646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anabria\Desktop\UTA%20ADMINISTRACION%20CYNTHIA%202023-2024-2025\CRCC%202025\TERCER%20%20INFORME%20RCC%20JULIO%20A%20SETIEMBRE%202025\SDAF%20-%203&#186;%20TRIMESTRE%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gfin08\GERENCIA%20FINANCIERA\04%20UTA\INFORMES%20TRIMESTRALES%20A&#209;O%202024%20-%20UTA\SDAF%20-%202&#186;%20TRIMESTRE%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Seagate%20Expansion%20Drive\LORENA%20GONZALEZ%2026%2006%202025\GERENCIA%20ADMINISTRATIVA%20DAC%202025\METAS%20SDPL\ESTADISTICAS_CERTIFICADOS_MENSUALES_D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sanabria\Desktop\UTA%20ADMINISTRACION%20CYNTHIA%202023-2024-2025\CRCC%202025\TERCER%20%20INFORME%20RCC%20JULIO%20A%20SETIEMBRE%202025\Matriz%20Rendici&#243;n%20de%20Cuentas%202025-Tercer%20Trimestre-13-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00">
          <cell r="J100" t="str">
            <v>Ejecución</v>
          </cell>
          <cell r="K100" t="str">
            <v>Finiquitado</v>
          </cell>
        </row>
        <row r="101">
          <cell r="J101">
            <v>33</v>
          </cell>
          <cell r="K101">
            <v>0</v>
          </cell>
        </row>
        <row r="146">
          <cell r="C146" t="str">
            <v>SERVICIOS PERSONALES</v>
          </cell>
          <cell r="E146">
            <v>35337239640</v>
          </cell>
          <cell r="G146">
            <v>35197480719</v>
          </cell>
        </row>
        <row r="152">
          <cell r="C152" t="str">
            <v>SERVICIOS NO PERSONALES</v>
          </cell>
          <cell r="E152">
            <v>4783644253</v>
          </cell>
          <cell r="G152">
            <v>14126753048</v>
          </cell>
        </row>
        <row r="161">
          <cell r="C161" t="str">
            <v>BIENES DE CONSUMO E INSUMOS</v>
          </cell>
          <cell r="E161">
            <v>930866513</v>
          </cell>
          <cell r="G161">
            <v>1650429684</v>
          </cell>
        </row>
        <row r="170">
          <cell r="C170" t="str">
            <v>INVERSION FISICA</v>
          </cell>
          <cell r="E170">
            <v>12341049987</v>
          </cell>
          <cell r="G170">
            <v>24143921596</v>
          </cell>
        </row>
        <row r="177">
          <cell r="C177" t="str">
            <v>TRANSFERENCIAS</v>
          </cell>
          <cell r="E177">
            <v>8026600578</v>
          </cell>
          <cell r="G177">
            <v>10285643956</v>
          </cell>
        </row>
        <row r="182">
          <cell r="C182" t="str">
            <v xml:space="preserve">OTROS GASTOS   </v>
          </cell>
          <cell r="E182">
            <v>1489862402</v>
          </cell>
          <cell r="G182">
            <v>3892941021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30">
          <cell r="C130" t="str">
            <v>SERVICIOS PERSONALES</v>
          </cell>
          <cell r="F130">
            <v>37498319893</v>
          </cell>
        </row>
        <row r="136">
          <cell r="C136" t="str">
            <v>SERVICIOS NO PERSONALES</v>
          </cell>
          <cell r="F136">
            <v>17197878038</v>
          </cell>
        </row>
        <row r="145">
          <cell r="C145" t="str">
            <v>BIENES DE CONSUMO E INSUMOS</v>
          </cell>
          <cell r="F145">
            <v>2804540194</v>
          </cell>
        </row>
        <row r="153">
          <cell r="C153" t="str">
            <v>INVERSION FISICA</v>
          </cell>
          <cell r="F153">
            <v>7023225465</v>
          </cell>
        </row>
        <row r="161">
          <cell r="C161" t="str">
            <v>TRANSFERENCIAS</v>
          </cell>
          <cell r="F161">
            <v>6614949449</v>
          </cell>
        </row>
        <row r="165">
          <cell r="C165" t="str">
            <v xml:space="preserve">OTROS GASTOS   </v>
          </cell>
          <cell r="F165">
            <v>268873875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5"/>
      <sheetName val="Hoja1"/>
      <sheetName val="Informes 2.025"/>
      <sheetName val="EJECUCION FINANCIERA"/>
    </sheetNames>
    <sheetDataSet>
      <sheetData sheetId="0">
        <row r="20">
          <cell r="H20">
            <v>1857</v>
          </cell>
        </row>
        <row r="52">
          <cell r="C52" t="str">
            <v>Metas Previstas</v>
          </cell>
          <cell r="D52" t="str">
            <v>Certificados de Registro Aeronáutico</v>
          </cell>
        </row>
        <row r="53">
          <cell r="B53" t="str">
            <v>ENERO</v>
          </cell>
          <cell r="C53">
            <v>98</v>
          </cell>
          <cell r="D53">
            <v>184</v>
          </cell>
        </row>
        <row r="54">
          <cell r="B54" t="str">
            <v>FEBRERO</v>
          </cell>
          <cell r="C54">
            <v>91</v>
          </cell>
          <cell r="D54">
            <v>202</v>
          </cell>
        </row>
        <row r="55">
          <cell r="B55" t="str">
            <v>MARZO</v>
          </cell>
          <cell r="C55">
            <v>87</v>
          </cell>
          <cell r="D55">
            <v>224</v>
          </cell>
        </row>
        <row r="56">
          <cell r="B56" t="str">
            <v>ABRIL</v>
          </cell>
          <cell r="C56">
            <v>77</v>
          </cell>
          <cell r="D56">
            <v>206</v>
          </cell>
        </row>
        <row r="57">
          <cell r="B57" t="str">
            <v>MAYO</v>
          </cell>
          <cell r="C57">
            <v>78</v>
          </cell>
          <cell r="D57">
            <v>264</v>
          </cell>
        </row>
        <row r="58">
          <cell r="B58" t="str">
            <v>JUNIO</v>
          </cell>
          <cell r="C58">
            <v>101</v>
          </cell>
          <cell r="D58">
            <v>212</v>
          </cell>
        </row>
        <row r="59">
          <cell r="B59" t="str">
            <v>JULIO</v>
          </cell>
          <cell r="C59">
            <v>108</v>
          </cell>
          <cell r="D59">
            <v>231</v>
          </cell>
        </row>
        <row r="60">
          <cell r="B60" t="str">
            <v>AGOSTO</v>
          </cell>
          <cell r="C60">
            <v>95</v>
          </cell>
          <cell r="D60">
            <v>180</v>
          </cell>
        </row>
        <row r="61">
          <cell r="B61" t="str">
            <v>SEPTIEMBRE</v>
          </cell>
          <cell r="C61">
            <v>110</v>
          </cell>
          <cell r="D61">
            <v>154</v>
          </cell>
        </row>
        <row r="62">
          <cell r="B62" t="str">
            <v>OCTUBRE</v>
          </cell>
          <cell r="C62">
            <v>115</v>
          </cell>
          <cell r="D62">
            <v>0</v>
          </cell>
        </row>
        <row r="63">
          <cell r="B63" t="str">
            <v>NOVIEMBRE</v>
          </cell>
          <cell r="C63">
            <v>102</v>
          </cell>
          <cell r="D63">
            <v>0</v>
          </cell>
        </row>
        <row r="64">
          <cell r="B64" t="str">
            <v>DICIEMBRE</v>
          </cell>
          <cell r="C64">
            <v>141</v>
          </cell>
          <cell r="D64">
            <v>0</v>
          </cell>
        </row>
      </sheetData>
      <sheetData sheetId="1"/>
      <sheetData sheetId="2"/>
      <sheetData sheetId="3">
        <row r="14">
          <cell r="B14">
            <v>29668113265.181816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ODS"/>
      <sheetName val="PND"/>
      <sheetName val="POI 2025"/>
      <sheetName val="EJECUCION PRESUPUESTARIA"/>
    </sheetNames>
    <sheetDataSet>
      <sheetData sheetId="0" refreshError="1"/>
      <sheetData sheetId="1" refreshError="1"/>
      <sheetData sheetId="2" refreshError="1"/>
      <sheetData sheetId="3">
        <row r="4">
          <cell r="D4" t="str">
            <v>Ejecutado</v>
          </cell>
          <cell r="I4" t="str">
            <v>Ejecutado</v>
          </cell>
          <cell r="N4" t="str">
            <v>Ejecutado</v>
          </cell>
          <cell r="S4" t="str">
            <v>Ejecutado</v>
          </cell>
        </row>
      </sheetData>
      <sheetData sheetId="4">
        <row r="8">
          <cell r="G8">
            <v>385258575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nivel-rio/indexautomatica.php" TargetMode="External"/><Relationship Id="rId18" Type="http://schemas.openxmlformats.org/officeDocument/2006/relationships/hyperlink" Target="https://www.meteorologia.gov.py/wp-content/uploads/2025/06/boletin_climatico_2025.pdf" TargetMode="External"/><Relationship Id="rId26" Type="http://schemas.openxmlformats.org/officeDocument/2006/relationships/hyperlink" Target="https://severeweather.wmo.int/v2/index.html" TargetMode="External"/><Relationship Id="rId39" Type="http://schemas.openxmlformats.org/officeDocument/2006/relationships/hyperlink" Target="http://www.dinac.gov.py/v3/index.php/transparencia-y-anticorrupcion-dinac/rendicion-de-cuentas-al-ciudadano" TargetMode="External"/><Relationship Id="rId21" Type="http://schemas.openxmlformats.org/officeDocument/2006/relationships/hyperlink" Target="http://wis2py.meteorologia.gov.py/" TargetMode="External"/><Relationship Id="rId34" Type="http://schemas.openxmlformats.org/officeDocument/2006/relationships/hyperlink" Target="http://www.dinac.gov.py/v3/index.php/transparencia-y-anticorrupcion-dinac/ley-5282-14-art-8-acceso-a-la-informacion-publica" TargetMode="External"/><Relationship Id="rId42" Type="http://schemas.openxmlformats.org/officeDocument/2006/relationships/hyperlink" Target="https://www.dinac.gov.py/v3/index.php/transparencia-y-anticorrupcion-dinac/rendicion-de-cuentas-al-ciudadano" TargetMode="External"/><Relationship Id="rId7" Type="http://schemas.openxmlformats.org/officeDocument/2006/relationships/hyperlink" Target="https://www.meteorologia.gov.py/wp-content/uploads/2025/09/Boletin-parana-3.pdf" TargetMode="External"/><Relationship Id="rId2" Type="http://schemas.openxmlformats.org/officeDocument/2006/relationships/hyperlink" Target="https://www.meteorologia.gov.py/nivel-rio/vermas_convencional.php?code=2000086029" TargetMode="External"/><Relationship Id="rId16" Type="http://schemas.openxmlformats.org/officeDocument/2006/relationships/hyperlink" Target="https://www.meteorologia.gov.py/wp-content/uploads/2025/09/trimestral_pronos_SON_2025.pdf" TargetMode="External"/><Relationship Id="rId29" Type="http://schemas.openxmlformats.org/officeDocument/2006/relationships/hyperlink" Target="https://www.meteorologia.gov.py/emas/" TargetMode="External"/><Relationship Id="rId1" Type="http://schemas.openxmlformats.org/officeDocument/2006/relationships/hyperlink" Target="http://www.meteorologia.gov.py/" TargetMode="External"/><Relationship Id="rId6" Type="http://schemas.openxmlformats.org/officeDocument/2006/relationships/hyperlink" Target="https://informacionpublica.paraguay.gov.py/" TargetMode="External"/><Relationship Id="rId11" Type="http://schemas.openxmlformats.org/officeDocument/2006/relationships/hyperlink" Target="https://www.meteorologia.gov.py/wp-content/uploads/2025/09/altura_diaria-23.pdf" TargetMode="External"/><Relationship Id="rId24" Type="http://schemas.openxmlformats.org/officeDocument/2006/relationships/hyperlink" Target="https://www.meteorologia.gov.py/publicaciones/" TargetMode="External"/><Relationship Id="rId32" Type="http://schemas.openxmlformats.org/officeDocument/2006/relationships/hyperlink" Target="https://www.meteorologia.gov.py/radar/" TargetMode="External"/><Relationship Id="rId37" Type="http://schemas.openxmlformats.org/officeDocument/2006/relationships/hyperlink" Target="http://www.dinac.gov.py/v3/index.php/dinac/subdirecciones/sub-direccion-de-normas-de-vuelo/item/57-subdireccion-de-normas-de-vuelo" TargetMode="External"/><Relationship Id="rId40" Type="http://schemas.openxmlformats.org/officeDocument/2006/relationships/hyperlink" Target="https://denuncias.gov.py/portal-publico" TargetMode="External"/><Relationship Id="rId45" Type="http://schemas.openxmlformats.org/officeDocument/2006/relationships/printerSettings" Target="../printerSettings/printerSettings1.bin"/><Relationship Id="rId5" Type="http://schemas.openxmlformats.org/officeDocument/2006/relationships/hyperlink" Target="https://informacionpublica.paraguay.gov.py/" TargetMode="External"/><Relationship Id="rId15" Type="http://schemas.openxmlformats.org/officeDocument/2006/relationships/hyperlink" Target="https://www.meteorologia.gov.py/wp-content/uploads/2025/06/Boletin_monitoreoPy-1.pdf" TargetMode="External"/><Relationship Id="rId23" Type="http://schemas.openxmlformats.org/officeDocument/2006/relationships/hyperlink" Target="https://www.meteorologia.gov.py/wp-content/uploads/2023/04/" TargetMode="External"/><Relationship Id="rId28" Type="http://schemas.openxmlformats.org/officeDocument/2006/relationships/hyperlink" Target="https://weather.uwyo.edu/upperair/sounding.htmhttps:/rawinsonde.com/thunder_app/" TargetMode="External"/><Relationship Id="rId36" Type="http://schemas.openxmlformats.org/officeDocument/2006/relationships/hyperlink" Target="http://www.dinac.gov.py/v3/index.php/dinac/subdirecciones/sub-direccion-de-navegacion-aerea/item/2422-politica-y-objetivos-de-calidad-de-la-gnna%5d" TargetMode="External"/><Relationship Id="rId10" Type="http://schemas.openxmlformats.org/officeDocument/2006/relationships/hyperlink" Target="https://www.meteorologia.gov.py/wp-content/uploads/2025/09/Boletin_hidrologico_22set2025.pdf" TargetMode="External"/><Relationship Id="rId19" Type="http://schemas.openxmlformats.org/officeDocument/2006/relationships/hyperlink" Target="https://www.meteorologia.gov.py/wp-content/uploads/2025/09/boletin_climatico_092025.pdf" TargetMode="External"/><Relationship Id="rId31" Type="http://schemas.openxmlformats.org/officeDocument/2006/relationships/hyperlink" Target="https://www.meteorologia.gov.py/radar/" TargetMode="External"/><Relationship Id="rId44" Type="http://schemas.openxmlformats.org/officeDocument/2006/relationships/hyperlink" Target="https://www.dinac.gov.py/v3/index.php/transparencia-y-anticorrupcion-dinac/rendicion-de-cuentas-al-ciudadano" TargetMode="External"/><Relationship Id="rId4" Type="http://schemas.openxmlformats.org/officeDocument/2006/relationships/hyperlink" Target="https://informacionpublica.paraguay.gov.py/" TargetMode="External"/><Relationship Id="rId9" Type="http://schemas.openxmlformats.org/officeDocument/2006/relationships/hyperlink" Target="https://www.meteorologia.gov.py/wp-content/uploads/2025/09/Pronostico-Hidrologico-Trimestral_SON.pdf" TargetMode="External"/><Relationship Id="rId14" Type="http://schemas.openxmlformats.org/officeDocument/2006/relationships/hyperlink" Target="https://cemit.una.py/cemit-y-cnea-capacitan-en-tecnicas-isotopicas-para-la-gestion-del-agua-subterranea/" TargetMode="External"/><Relationship Id="rId22" Type="http://schemas.openxmlformats.org/officeDocument/2006/relationships/hyperlink" Target="https://www.meteorologia.gov.py/publicaciones/" TargetMode="External"/><Relationship Id="rId27" Type="http://schemas.openxmlformats.org/officeDocument/2006/relationships/hyperlink" Target="https://www.contrataciones.gov.py/buscador/general.html?filtro=INSUMOS+PARA+RADIO+SONDA&amp;page=%20%20%20%20%20%20%20%20%20%20%20%20%20%20%20%20%20%20%20%20%20%20%20%20%20%20%20%20%20%20%20%20%20%20%20%20%20%20%20%20%20%20%20%20%20%20%20%20%20%20%20%20%20%20%20%20%20%20%20%20%20%20%20%20%20%20%20ID%20de%20Licitaci&#243;n%20425270" TargetMode="External"/><Relationship Id="rId30" Type="http://schemas.openxmlformats.org/officeDocument/2006/relationships/hyperlink" Target="https://www.meteorologia.gov.py/satelite-goes-16/" TargetMode="External"/><Relationship Id="rId35" Type="http://schemas.openxmlformats.org/officeDocument/2006/relationships/hyperlink" Target="http://www.dinac.gov.py/v3/index.php/dinac/subdirecciones/sub-direccion-de-transporte-aereo" TargetMode="External"/><Relationship Id="rId43" Type="http://schemas.openxmlformats.org/officeDocument/2006/relationships/hyperlink" Target="https://www.dinac.gov.py/v3/index.php/transparencia-y-anticorrupcion-dinac/rendicion-de-cuentas-al-ciudadano" TargetMode="External"/><Relationship Id="rId8" Type="http://schemas.openxmlformats.org/officeDocument/2006/relationships/hyperlink" Target="https://www.meteorologia.gov.py/nivel-rio/indexconvencional.php" TargetMode="External"/><Relationship Id="rId3" Type="http://schemas.openxmlformats.org/officeDocument/2006/relationships/hyperlink" Target="https://www.dinac.gov.py/v3/index.php/documentos1/item/2541-buzon-de-sugerencias-quejas-y-reclamos" TargetMode="External"/><Relationship Id="rId12" Type="http://schemas.openxmlformats.org/officeDocument/2006/relationships/hyperlink" Target="https://www.meteorologia.gov.py/wp-content/uploads/2025/09/Pronostico-Hidrologico-Mensual_septiembre.pdf" TargetMode="External"/><Relationship Id="rId17" Type="http://schemas.openxmlformats.org/officeDocument/2006/relationships/hyperlink" Target="https://www.meteorologia.gov.py/wp-content/uploads/2025/09/precip_diaria_25092025.pdf" TargetMode="External"/><Relationship Id="rId25" Type="http://schemas.openxmlformats.org/officeDocument/2006/relationships/hyperlink" Target="https://www.redemet.aer.mil.br/" TargetMode="External"/><Relationship Id="rId33" Type="http://schemas.openxmlformats.org/officeDocument/2006/relationships/hyperlink" Target="http://www.dinac.gov.py/v3/index.php/transparencia-y-anticorrupcion-dinac/ley-5282-14-art-8-acceso-a-la-informacion-publica" TargetMode="External"/><Relationship Id="rId38" Type="http://schemas.openxmlformats.org/officeDocument/2006/relationships/hyperlink" Target="http://www.dinac.gov.py/v3/index.php/transparencia-y-anticorrupcion-dinac/rendicion-de-cuentas-al-ciudadano" TargetMode="External"/><Relationship Id="rId46" Type="http://schemas.openxmlformats.org/officeDocument/2006/relationships/drawing" Target="../drawings/drawing1.xml"/><Relationship Id="rId20" Type="http://schemas.openxmlformats.org/officeDocument/2006/relationships/hyperlink" Target="https://www.meteorologia.gov.py/wp-content/uploads/2025/07/INFORME-FINAL_FORO-HIDROCLIMATICO_PILAR_2025.pdf" TargetMode="External"/><Relationship Id="rId41" Type="http://schemas.openxmlformats.org/officeDocument/2006/relationships/hyperlink" Target="http://www.dinac.gov.py/v3/index.php/transparencia-y-anticorrupcion-dinac/informacion-publica-ley-5189-2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8"/>
  <sheetViews>
    <sheetView tabSelected="1" showWhiteSpace="0" view="pageBreakPreview" topLeftCell="A488" zoomScale="80" zoomScaleNormal="80" zoomScaleSheetLayoutView="80" zoomScalePageLayoutView="80" workbookViewId="0">
      <selection activeCell="G321" sqref="G321:G361"/>
    </sheetView>
  </sheetViews>
  <sheetFormatPr baseColWidth="10" defaultColWidth="9.140625" defaultRowHeight="15"/>
  <cols>
    <col min="1" max="1" width="28.7109375" style="12" customWidth="1"/>
    <col min="2" max="2" width="30.85546875" style="12" customWidth="1"/>
    <col min="3" max="3" width="29.85546875" style="19" customWidth="1"/>
    <col min="4" max="4" width="23.28515625" style="12" customWidth="1"/>
    <col min="5" max="5" width="26.7109375" style="12" customWidth="1"/>
    <col min="6" max="6" width="26.140625" style="12" customWidth="1"/>
    <col min="7" max="7" width="27.5703125" style="12" customWidth="1"/>
    <col min="8" max="16384" width="9.140625" style="1"/>
  </cols>
  <sheetData>
    <row r="1" spans="1:7" ht="15" customHeight="1">
      <c r="A1" s="53"/>
      <c r="B1" s="323" t="s">
        <v>289</v>
      </c>
      <c r="C1" s="323"/>
      <c r="D1" s="323"/>
      <c r="E1" s="323"/>
      <c r="F1" s="54"/>
      <c r="G1" s="55"/>
    </row>
    <row r="2" spans="1:7" ht="15" customHeight="1">
      <c r="A2" s="56"/>
      <c r="B2" s="324"/>
      <c r="C2" s="324"/>
      <c r="D2" s="324"/>
      <c r="E2" s="324"/>
      <c r="F2" s="57"/>
      <c r="G2" s="58"/>
    </row>
    <row r="3" spans="1:7" ht="15" customHeight="1">
      <c r="A3" s="56"/>
      <c r="B3" s="324"/>
      <c r="C3" s="324"/>
      <c r="D3" s="324"/>
      <c r="E3" s="324"/>
      <c r="F3" s="57"/>
      <c r="G3" s="58"/>
    </row>
    <row r="4" spans="1:7" ht="15.75" customHeight="1" thickBot="1">
      <c r="A4" s="59"/>
      <c r="B4" s="325"/>
      <c r="C4" s="325"/>
      <c r="D4" s="325"/>
      <c r="E4" s="325"/>
      <c r="F4" s="60"/>
      <c r="G4" s="61"/>
    </row>
    <row r="5" spans="1:7" ht="15" customHeight="1">
      <c r="A5" s="423" t="s">
        <v>76</v>
      </c>
      <c r="B5" s="424"/>
      <c r="C5" s="424"/>
      <c r="D5" s="424"/>
      <c r="E5" s="424"/>
      <c r="F5" s="424"/>
      <c r="G5" s="425"/>
    </row>
    <row r="6" spans="1:7" ht="15.75" customHeight="1" thickBot="1">
      <c r="A6" s="426"/>
      <c r="B6" s="427"/>
      <c r="C6" s="427"/>
      <c r="D6" s="427"/>
      <c r="E6" s="427"/>
      <c r="F6" s="427"/>
      <c r="G6" s="428"/>
    </row>
    <row r="7" spans="1:7" ht="15" customHeight="1">
      <c r="A7" s="429" t="s">
        <v>329</v>
      </c>
      <c r="B7" s="430"/>
      <c r="C7" s="430"/>
      <c r="D7" s="430"/>
      <c r="E7" s="430"/>
      <c r="F7" s="430"/>
      <c r="G7" s="431"/>
    </row>
    <row r="8" spans="1:7" ht="15" customHeight="1">
      <c r="A8" s="432"/>
      <c r="B8" s="433"/>
      <c r="C8" s="433"/>
      <c r="D8" s="433"/>
      <c r="E8" s="433"/>
      <c r="F8" s="433"/>
      <c r="G8" s="434"/>
    </row>
    <row r="9" spans="1:7" ht="18.75">
      <c r="A9" s="304" t="s">
        <v>0</v>
      </c>
      <c r="B9" s="305"/>
      <c r="C9" s="305"/>
      <c r="D9" s="305"/>
      <c r="E9" s="305"/>
      <c r="F9" s="305"/>
      <c r="G9" s="306"/>
    </row>
    <row r="10" spans="1:7" ht="18.75">
      <c r="A10" s="13" t="s">
        <v>1</v>
      </c>
      <c r="B10" s="435" t="s">
        <v>76</v>
      </c>
      <c r="C10" s="436"/>
      <c r="D10" s="436"/>
      <c r="E10" s="436"/>
      <c r="F10" s="436"/>
      <c r="G10" s="437"/>
    </row>
    <row r="11" spans="1:7" ht="18.75">
      <c r="A11" s="386" t="s">
        <v>438</v>
      </c>
      <c r="B11" s="387"/>
      <c r="C11" s="387"/>
      <c r="D11" s="387"/>
      <c r="E11" s="387"/>
      <c r="F11" s="387"/>
      <c r="G11" s="388"/>
    </row>
    <row r="12" spans="1:7" ht="18.75">
      <c r="A12" s="396" t="s">
        <v>2</v>
      </c>
      <c r="B12" s="397"/>
      <c r="C12" s="397"/>
      <c r="D12" s="397"/>
      <c r="E12" s="397"/>
      <c r="F12" s="397"/>
      <c r="G12" s="398"/>
    </row>
    <row r="13" spans="1:7" ht="15" customHeight="1">
      <c r="A13" s="489" t="s">
        <v>238</v>
      </c>
      <c r="B13" s="490"/>
      <c r="C13" s="490"/>
      <c r="D13" s="490"/>
      <c r="E13" s="490"/>
      <c r="F13" s="490"/>
      <c r="G13" s="491"/>
    </row>
    <row r="14" spans="1:7" ht="15" hidden="1" customHeight="1">
      <c r="A14" s="35"/>
      <c r="B14" s="35"/>
      <c r="C14" s="35"/>
      <c r="D14" s="35"/>
      <c r="E14" s="35"/>
      <c r="F14" s="35"/>
      <c r="G14" s="76"/>
    </row>
    <row r="15" spans="1:7" ht="15" hidden="1" customHeight="1">
      <c r="A15" s="35"/>
      <c r="B15" s="35"/>
      <c r="C15" s="35"/>
      <c r="D15" s="35"/>
      <c r="E15" s="35"/>
      <c r="F15" s="35"/>
      <c r="G15" s="76"/>
    </row>
    <row r="16" spans="1:7" s="2" customFormat="1" ht="18.75">
      <c r="A16" s="304" t="s">
        <v>287</v>
      </c>
      <c r="B16" s="305"/>
      <c r="C16" s="305"/>
      <c r="D16" s="305"/>
      <c r="E16" s="305"/>
      <c r="F16" s="305"/>
      <c r="G16" s="306"/>
    </row>
    <row r="17" spans="1:7" s="2" customFormat="1">
      <c r="A17" s="389" t="s">
        <v>246</v>
      </c>
      <c r="B17" s="390"/>
      <c r="C17" s="390"/>
      <c r="D17" s="390"/>
      <c r="E17" s="390"/>
      <c r="F17" s="390"/>
      <c r="G17" s="391"/>
    </row>
    <row r="18" spans="1:7" ht="15.75">
      <c r="A18" s="14" t="s">
        <v>3</v>
      </c>
      <c r="B18" s="401" t="s">
        <v>4</v>
      </c>
      <c r="C18" s="402"/>
      <c r="D18" s="403" t="s">
        <v>5</v>
      </c>
      <c r="E18" s="404"/>
      <c r="F18" s="403" t="s">
        <v>6</v>
      </c>
      <c r="G18" s="404"/>
    </row>
    <row r="19" spans="1:7" ht="15" customHeight="1">
      <c r="A19" s="6">
        <v>1</v>
      </c>
      <c r="B19" s="405" t="s">
        <v>77</v>
      </c>
      <c r="C19" s="406"/>
      <c r="D19" s="411" t="s">
        <v>127</v>
      </c>
      <c r="E19" s="412"/>
      <c r="F19" s="394" t="s">
        <v>89</v>
      </c>
      <c r="G19" s="395"/>
    </row>
    <row r="20" spans="1:7" ht="15" customHeight="1">
      <c r="A20" s="6">
        <f>A19+1</f>
        <v>2</v>
      </c>
      <c r="B20" s="368" t="s">
        <v>77</v>
      </c>
      <c r="C20" s="369"/>
      <c r="D20" s="417" t="s">
        <v>87</v>
      </c>
      <c r="E20" s="418"/>
      <c r="F20" s="394" t="s">
        <v>90</v>
      </c>
      <c r="G20" s="395"/>
    </row>
    <row r="21" spans="1:7" ht="15" customHeight="1">
      <c r="A21" s="6">
        <f t="shared" ref="A21:A35" si="0">A20+1</f>
        <v>3</v>
      </c>
      <c r="B21" s="392" t="s">
        <v>106</v>
      </c>
      <c r="C21" s="393"/>
      <c r="D21" s="372" t="s">
        <v>341</v>
      </c>
      <c r="E21" s="418"/>
      <c r="F21" s="368" t="s">
        <v>94</v>
      </c>
      <c r="G21" s="369"/>
    </row>
    <row r="22" spans="1:7" ht="15" customHeight="1">
      <c r="A22" s="6">
        <f t="shared" si="0"/>
        <v>4</v>
      </c>
      <c r="B22" s="368" t="s">
        <v>78</v>
      </c>
      <c r="C22" s="369"/>
      <c r="D22" s="417" t="s">
        <v>88</v>
      </c>
      <c r="E22" s="418"/>
      <c r="F22" s="368" t="s">
        <v>91</v>
      </c>
      <c r="G22" s="369"/>
    </row>
    <row r="23" spans="1:7" s="21" customFormat="1" ht="15" customHeight="1">
      <c r="A23" s="6">
        <f t="shared" si="0"/>
        <v>5</v>
      </c>
      <c r="B23" s="368" t="s">
        <v>79</v>
      </c>
      <c r="C23" s="369"/>
      <c r="D23" s="370" t="s">
        <v>180</v>
      </c>
      <c r="E23" s="371"/>
      <c r="F23" s="370" t="s">
        <v>179</v>
      </c>
      <c r="G23" s="371"/>
    </row>
    <row r="24" spans="1:7" ht="15" customHeight="1">
      <c r="A24" s="6">
        <f t="shared" si="0"/>
        <v>6</v>
      </c>
      <c r="B24" s="20" t="s">
        <v>129</v>
      </c>
      <c r="C24" s="17"/>
      <c r="D24" s="372" t="s">
        <v>336</v>
      </c>
      <c r="E24" s="373"/>
      <c r="F24" s="454" t="s">
        <v>128</v>
      </c>
      <c r="G24" s="455"/>
    </row>
    <row r="25" spans="1:7" ht="15" customHeight="1">
      <c r="A25" s="6">
        <f t="shared" si="0"/>
        <v>7</v>
      </c>
      <c r="B25" s="368" t="s">
        <v>80</v>
      </c>
      <c r="C25" s="369"/>
      <c r="D25" s="419" t="s">
        <v>135</v>
      </c>
      <c r="E25" s="420"/>
      <c r="F25" s="407" t="s">
        <v>136</v>
      </c>
      <c r="G25" s="408"/>
    </row>
    <row r="26" spans="1:7" ht="15" customHeight="1">
      <c r="A26" s="6">
        <f t="shared" si="0"/>
        <v>8</v>
      </c>
      <c r="B26" s="368" t="s">
        <v>81</v>
      </c>
      <c r="C26" s="369"/>
      <c r="D26" s="409" t="s">
        <v>351</v>
      </c>
      <c r="E26" s="410"/>
      <c r="F26" s="452" t="s">
        <v>134</v>
      </c>
      <c r="G26" s="453"/>
    </row>
    <row r="27" spans="1:7" ht="15" customHeight="1">
      <c r="A27" s="6">
        <f t="shared" si="0"/>
        <v>9</v>
      </c>
      <c r="B27" s="368" t="s">
        <v>82</v>
      </c>
      <c r="C27" s="369"/>
      <c r="D27" s="438" t="s">
        <v>130</v>
      </c>
      <c r="E27" s="439"/>
      <c r="F27" s="368" t="s">
        <v>92</v>
      </c>
      <c r="G27" s="369"/>
    </row>
    <row r="28" spans="1:7" ht="15" customHeight="1">
      <c r="A28" s="450">
        <f t="shared" si="0"/>
        <v>10</v>
      </c>
      <c r="B28" s="413" t="s">
        <v>83</v>
      </c>
      <c r="C28" s="414"/>
      <c r="D28" s="421" t="s">
        <v>200</v>
      </c>
      <c r="E28" s="422"/>
      <c r="F28" s="346" t="s">
        <v>201</v>
      </c>
      <c r="G28" s="347"/>
    </row>
    <row r="29" spans="1:7" s="21" customFormat="1">
      <c r="A29" s="451"/>
      <c r="B29" s="415"/>
      <c r="C29" s="416"/>
      <c r="D29" s="421" t="s">
        <v>202</v>
      </c>
      <c r="E29" s="422"/>
      <c r="F29" s="346" t="s">
        <v>203</v>
      </c>
      <c r="G29" s="347"/>
    </row>
    <row r="30" spans="1:7">
      <c r="A30" s="6">
        <f>A28+1</f>
        <v>11</v>
      </c>
      <c r="B30" s="368" t="s">
        <v>84</v>
      </c>
      <c r="C30" s="369"/>
      <c r="D30" s="457" t="s">
        <v>340</v>
      </c>
      <c r="E30" s="458"/>
      <c r="F30" s="382" t="s">
        <v>339</v>
      </c>
      <c r="G30" s="383"/>
    </row>
    <row r="31" spans="1:7" ht="15" customHeight="1">
      <c r="A31" s="6">
        <f t="shared" si="0"/>
        <v>12</v>
      </c>
      <c r="B31" s="368" t="s">
        <v>85</v>
      </c>
      <c r="C31" s="369"/>
      <c r="D31" s="380" t="s">
        <v>338</v>
      </c>
      <c r="E31" s="381"/>
      <c r="F31" s="384" t="s">
        <v>241</v>
      </c>
      <c r="G31" s="385"/>
    </row>
    <row r="32" spans="1:7" ht="15" customHeight="1">
      <c r="A32" s="6">
        <f t="shared" si="0"/>
        <v>13</v>
      </c>
      <c r="B32" s="368" t="s">
        <v>86</v>
      </c>
      <c r="C32" s="369"/>
      <c r="D32" s="372" t="s">
        <v>337</v>
      </c>
      <c r="E32" s="373"/>
      <c r="F32" s="368" t="s">
        <v>93</v>
      </c>
      <c r="G32" s="369"/>
    </row>
    <row r="33" spans="1:7" s="21" customFormat="1" ht="15" customHeight="1">
      <c r="A33" s="6">
        <f t="shared" si="0"/>
        <v>14</v>
      </c>
      <c r="B33" s="459" t="s">
        <v>131</v>
      </c>
      <c r="C33" s="460"/>
      <c r="D33" s="461" t="s">
        <v>132</v>
      </c>
      <c r="E33" s="462"/>
      <c r="F33" s="459" t="s">
        <v>133</v>
      </c>
      <c r="G33" s="460"/>
    </row>
    <row r="34" spans="1:7" s="21" customFormat="1" ht="15" customHeight="1">
      <c r="A34" s="6">
        <f t="shared" si="0"/>
        <v>15</v>
      </c>
      <c r="B34" s="71" t="s">
        <v>234</v>
      </c>
      <c r="C34" s="70"/>
      <c r="D34" s="358" t="s">
        <v>242</v>
      </c>
      <c r="E34" s="359"/>
      <c r="F34" s="71" t="s">
        <v>236</v>
      </c>
      <c r="G34" s="77"/>
    </row>
    <row r="35" spans="1:7" ht="15" customHeight="1">
      <c r="A35" s="6">
        <f t="shared" si="0"/>
        <v>16</v>
      </c>
      <c r="B35" s="399" t="s">
        <v>235</v>
      </c>
      <c r="C35" s="400"/>
      <c r="D35" s="358" t="s">
        <v>243</v>
      </c>
      <c r="E35" s="359"/>
      <c r="F35" s="399" t="s">
        <v>237</v>
      </c>
      <c r="G35" s="400"/>
    </row>
    <row r="36" spans="1:7">
      <c r="A36" s="443" t="s">
        <v>46</v>
      </c>
      <c r="B36" s="444"/>
      <c r="C36" s="444"/>
      <c r="D36" s="445"/>
      <c r="E36" s="349">
        <v>17</v>
      </c>
      <c r="F36" s="350"/>
      <c r="G36" s="351"/>
    </row>
    <row r="37" spans="1:7" ht="15.75" customHeight="1">
      <c r="A37" s="446" t="s">
        <v>48</v>
      </c>
      <c r="B37" s="447"/>
      <c r="C37" s="447"/>
      <c r="D37" s="448"/>
      <c r="E37" s="349">
        <v>8</v>
      </c>
      <c r="F37" s="350"/>
      <c r="G37" s="351"/>
    </row>
    <row r="38" spans="1:7" ht="15.75" customHeight="1">
      <c r="A38" s="446" t="s">
        <v>47</v>
      </c>
      <c r="B38" s="447"/>
      <c r="C38" s="447"/>
      <c r="D38" s="448"/>
      <c r="E38" s="349">
        <v>9</v>
      </c>
      <c r="F38" s="350"/>
      <c r="G38" s="351"/>
    </row>
    <row r="39" spans="1:7">
      <c r="A39" s="449" t="s">
        <v>50</v>
      </c>
      <c r="B39" s="449"/>
      <c r="C39" s="449"/>
      <c r="D39" s="449"/>
      <c r="E39" s="456">
        <v>11</v>
      </c>
      <c r="F39" s="456"/>
      <c r="G39" s="456"/>
    </row>
    <row r="40" spans="1:7" ht="18.75">
      <c r="A40" s="304" t="s">
        <v>64</v>
      </c>
      <c r="B40" s="305"/>
      <c r="C40" s="305"/>
      <c r="D40" s="305"/>
      <c r="E40" s="305"/>
      <c r="F40" s="305"/>
      <c r="G40" s="306"/>
    </row>
    <row r="41" spans="1:7" ht="16.5">
      <c r="A41" s="207" t="s">
        <v>71</v>
      </c>
      <c r="B41" s="208"/>
      <c r="C41" s="208"/>
      <c r="D41" s="208"/>
      <c r="E41" s="208"/>
      <c r="F41" s="208"/>
      <c r="G41" s="209"/>
    </row>
    <row r="42" spans="1:7" ht="15" customHeight="1">
      <c r="A42" s="352" t="s">
        <v>333</v>
      </c>
      <c r="B42" s="353"/>
      <c r="C42" s="353"/>
      <c r="D42" s="353"/>
      <c r="E42" s="353"/>
      <c r="F42" s="353"/>
      <c r="G42" s="354"/>
    </row>
    <row r="43" spans="1:7" ht="15.75" customHeight="1">
      <c r="A43" s="440" t="s">
        <v>72</v>
      </c>
      <c r="B43" s="441"/>
      <c r="C43" s="441"/>
      <c r="D43" s="441"/>
      <c r="E43" s="441"/>
      <c r="F43" s="441"/>
      <c r="G43" s="442"/>
    </row>
    <row r="44" spans="1:7" ht="15" customHeight="1">
      <c r="A44" s="352" t="s">
        <v>333</v>
      </c>
      <c r="B44" s="353"/>
      <c r="C44" s="353"/>
      <c r="D44" s="353"/>
      <c r="E44" s="353"/>
      <c r="F44" s="353"/>
      <c r="G44" s="354"/>
    </row>
    <row r="45" spans="1:7" ht="31.5">
      <c r="A45" s="43" t="s">
        <v>7</v>
      </c>
      <c r="B45" s="360" t="s">
        <v>52</v>
      </c>
      <c r="C45" s="361"/>
      <c r="D45" s="43" t="s">
        <v>8</v>
      </c>
      <c r="E45" s="360" t="s">
        <v>9</v>
      </c>
      <c r="F45" s="361"/>
      <c r="G45" s="10" t="s">
        <v>10</v>
      </c>
    </row>
    <row r="46" spans="1:7" ht="389.25" customHeight="1">
      <c r="A46" s="529" t="s">
        <v>270</v>
      </c>
      <c r="B46" s="532" t="s">
        <v>271</v>
      </c>
      <c r="C46" s="533"/>
      <c r="D46" s="534" t="s">
        <v>272</v>
      </c>
      <c r="E46" s="535" t="s">
        <v>273</v>
      </c>
      <c r="F46" s="536"/>
      <c r="G46" s="529" t="s">
        <v>274</v>
      </c>
    </row>
    <row r="47" spans="1:7" ht="221.25" customHeight="1">
      <c r="A47" s="537" t="s">
        <v>275</v>
      </c>
      <c r="B47" s="535" t="s">
        <v>276</v>
      </c>
      <c r="C47" s="536"/>
      <c r="D47" s="537" t="s">
        <v>342</v>
      </c>
      <c r="E47" s="538"/>
      <c r="F47" s="539"/>
      <c r="G47" s="52" t="s">
        <v>96</v>
      </c>
    </row>
    <row r="48" spans="1:7" ht="186.75" customHeight="1">
      <c r="A48" s="542"/>
      <c r="B48" s="540"/>
      <c r="C48" s="541"/>
      <c r="D48" s="542"/>
      <c r="E48" s="540"/>
      <c r="F48" s="541"/>
      <c r="G48" s="52" t="s">
        <v>285</v>
      </c>
    </row>
    <row r="49" spans="1:7" ht="351.75" customHeight="1">
      <c r="A49" s="531" t="s">
        <v>277</v>
      </c>
      <c r="B49" s="532" t="s">
        <v>278</v>
      </c>
      <c r="C49" s="533"/>
      <c r="D49" s="529" t="s">
        <v>423</v>
      </c>
      <c r="E49" s="532" t="s">
        <v>279</v>
      </c>
      <c r="F49" s="533"/>
      <c r="G49" s="112" t="s">
        <v>280</v>
      </c>
    </row>
    <row r="50" spans="1:7" ht="356.25" customHeight="1">
      <c r="A50" s="529" t="s">
        <v>281</v>
      </c>
      <c r="B50" s="532" t="s">
        <v>282</v>
      </c>
      <c r="C50" s="533"/>
      <c r="D50" s="529" t="s">
        <v>283</v>
      </c>
      <c r="E50" s="532" t="s">
        <v>284</v>
      </c>
      <c r="F50" s="533"/>
      <c r="G50" s="52" t="s">
        <v>285</v>
      </c>
    </row>
    <row r="51" spans="1:7" s="21" customFormat="1" ht="334.5" customHeight="1">
      <c r="A51" s="78"/>
      <c r="B51" s="79"/>
      <c r="C51" s="79"/>
      <c r="D51" s="79"/>
      <c r="E51" s="79"/>
      <c r="F51" s="79"/>
      <c r="G51" s="80"/>
    </row>
    <row r="52" spans="1:7" s="21" customFormat="1" ht="378" customHeight="1">
      <c r="A52" s="49"/>
      <c r="B52" s="50"/>
      <c r="C52" s="50"/>
      <c r="D52" s="50"/>
      <c r="E52" s="50"/>
      <c r="F52" s="50"/>
      <c r="G52" s="51"/>
    </row>
    <row r="53" spans="1:7" s="21" customFormat="1" ht="15" customHeight="1">
      <c r="A53" s="82" t="s">
        <v>248</v>
      </c>
      <c r="B53" s="33"/>
      <c r="C53" s="33"/>
      <c r="D53" s="33"/>
      <c r="E53" s="33"/>
      <c r="F53" s="33"/>
      <c r="G53" s="81"/>
    </row>
    <row r="54" spans="1:7" s="21" customFormat="1" ht="15" customHeight="1">
      <c r="A54" s="82" t="s">
        <v>249</v>
      </c>
      <c r="B54" s="33"/>
      <c r="C54" s="33"/>
      <c r="D54" s="33"/>
      <c r="E54" s="33"/>
      <c r="F54" s="33"/>
      <c r="G54" s="81"/>
    </row>
    <row r="55" spans="1:7" s="21" customFormat="1" ht="15" customHeight="1">
      <c r="A55" s="83" t="s">
        <v>250</v>
      </c>
      <c r="B55" s="33"/>
      <c r="C55" s="33"/>
      <c r="D55" s="33"/>
      <c r="E55" s="33"/>
      <c r="F55" s="33"/>
      <c r="G55" s="81"/>
    </row>
    <row r="56" spans="1:7" s="21" customFormat="1" ht="15" customHeight="1">
      <c r="A56" s="83" t="s">
        <v>251</v>
      </c>
      <c r="B56" s="33"/>
      <c r="C56" s="33"/>
      <c r="D56" s="33"/>
      <c r="E56" s="33"/>
      <c r="F56" s="33"/>
      <c r="G56" s="81"/>
    </row>
    <row r="57" spans="1:7" s="21" customFormat="1" ht="15" customHeight="1">
      <c r="A57" s="83" t="s">
        <v>252</v>
      </c>
      <c r="B57" s="33"/>
      <c r="C57" s="33"/>
      <c r="D57" s="33"/>
      <c r="E57" s="33"/>
      <c r="F57" s="33"/>
      <c r="G57" s="81"/>
    </row>
    <row r="58" spans="1:7" s="21" customFormat="1" ht="15" customHeight="1">
      <c r="A58" s="82" t="s">
        <v>253</v>
      </c>
      <c r="B58" s="33"/>
      <c r="C58" s="33"/>
      <c r="D58" s="33"/>
      <c r="E58" s="33"/>
      <c r="F58" s="33"/>
      <c r="G58" s="81"/>
    </row>
    <row r="59" spans="1:7" s="21" customFormat="1" ht="15" customHeight="1">
      <c r="A59" s="84" t="s">
        <v>254</v>
      </c>
      <c r="B59" s="85"/>
      <c r="C59" s="85"/>
      <c r="D59" s="85"/>
      <c r="E59" s="85"/>
      <c r="F59" s="85"/>
      <c r="G59" s="86"/>
    </row>
    <row r="60" spans="1:7" ht="18.75">
      <c r="A60" s="304" t="s">
        <v>65</v>
      </c>
      <c r="B60" s="305"/>
      <c r="C60" s="305"/>
      <c r="D60" s="305"/>
      <c r="E60" s="305"/>
      <c r="F60" s="305"/>
      <c r="G60" s="306"/>
    </row>
    <row r="61" spans="1:7" ht="16.5">
      <c r="A61" s="207" t="s">
        <v>137</v>
      </c>
      <c r="B61" s="208"/>
      <c r="C61" s="208"/>
      <c r="D61" s="208"/>
      <c r="E61" s="208"/>
      <c r="F61" s="208"/>
      <c r="G61" s="209"/>
    </row>
    <row r="62" spans="1:7" ht="15.75" customHeight="1">
      <c r="A62" s="39" t="s">
        <v>11</v>
      </c>
      <c r="B62" s="210" t="s">
        <v>49</v>
      </c>
      <c r="C62" s="212"/>
      <c r="D62" s="211"/>
      <c r="E62" s="210" t="s">
        <v>884</v>
      </c>
      <c r="F62" s="212"/>
      <c r="G62" s="211"/>
    </row>
    <row r="63" spans="1:7" s="21" customFormat="1" ht="15.75" customHeight="1">
      <c r="A63" s="125" t="s">
        <v>439</v>
      </c>
      <c r="B63" s="355" t="s">
        <v>97</v>
      </c>
      <c r="C63" s="356"/>
      <c r="D63" s="357"/>
      <c r="E63" s="362" t="s">
        <v>240</v>
      </c>
      <c r="F63" s="363"/>
      <c r="G63" s="364"/>
    </row>
    <row r="64" spans="1:7" s="21" customFormat="1" ht="15.75" customHeight="1">
      <c r="A64" s="125" t="s">
        <v>440</v>
      </c>
      <c r="B64" s="355" t="s">
        <v>97</v>
      </c>
      <c r="C64" s="356"/>
      <c r="D64" s="357"/>
      <c r="E64" s="362" t="s">
        <v>240</v>
      </c>
      <c r="F64" s="363"/>
      <c r="G64" s="364"/>
    </row>
    <row r="65" spans="1:25" s="21" customFormat="1" ht="15.75" customHeight="1">
      <c r="A65" s="125" t="s">
        <v>441</v>
      </c>
      <c r="B65" s="355" t="s">
        <v>97</v>
      </c>
      <c r="C65" s="356"/>
      <c r="D65" s="357"/>
      <c r="E65" s="362" t="s">
        <v>240</v>
      </c>
      <c r="F65" s="363"/>
      <c r="G65" s="364"/>
    </row>
    <row r="66" spans="1:25" ht="15" customHeight="1">
      <c r="A66" s="365" t="s">
        <v>239</v>
      </c>
      <c r="B66" s="366"/>
      <c r="C66" s="366"/>
      <c r="D66" s="366"/>
      <c r="E66" s="366"/>
      <c r="F66" s="366"/>
      <c r="G66" s="367"/>
    </row>
    <row r="67" spans="1:25" ht="16.5">
      <c r="A67" s="207" t="s">
        <v>66</v>
      </c>
      <c r="B67" s="208"/>
      <c r="C67" s="208"/>
      <c r="D67" s="208"/>
      <c r="E67" s="208"/>
      <c r="F67" s="208"/>
      <c r="G67" s="209"/>
    </row>
    <row r="68" spans="1:25" ht="15.75">
      <c r="A68" s="39" t="s">
        <v>11</v>
      </c>
      <c r="B68" s="210" t="s">
        <v>12</v>
      </c>
      <c r="C68" s="212"/>
      <c r="D68" s="211"/>
      <c r="E68" s="194" t="s">
        <v>330</v>
      </c>
      <c r="F68" s="195"/>
      <c r="G68" s="196"/>
    </row>
    <row r="69" spans="1:25" s="21" customFormat="1" ht="53.1" customHeight="1">
      <c r="A69" s="125" t="s">
        <v>439</v>
      </c>
      <c r="B69" s="343">
        <v>1</v>
      </c>
      <c r="C69" s="344"/>
      <c r="D69" s="345"/>
      <c r="E69" s="332" t="s">
        <v>1018</v>
      </c>
      <c r="F69" s="348"/>
      <c r="G69" s="333"/>
    </row>
    <row r="70" spans="1:25" s="21" customFormat="1" ht="53.1" customHeight="1">
      <c r="A70" s="125" t="s">
        <v>440</v>
      </c>
      <c r="B70" s="343">
        <v>1</v>
      </c>
      <c r="C70" s="344"/>
      <c r="D70" s="345"/>
      <c r="E70" s="332" t="s">
        <v>1019</v>
      </c>
      <c r="F70" s="348"/>
      <c r="G70" s="333"/>
    </row>
    <row r="71" spans="1:25" s="21" customFormat="1" ht="15" customHeight="1">
      <c r="A71" s="125" t="s">
        <v>441</v>
      </c>
      <c r="B71" s="343" t="s">
        <v>444</v>
      </c>
      <c r="C71" s="344"/>
      <c r="D71" s="345"/>
      <c r="E71" s="377" t="s">
        <v>97</v>
      </c>
      <c r="F71" s="378"/>
      <c r="G71" s="379"/>
    </row>
    <row r="72" spans="1:25" s="21" customFormat="1" ht="15" customHeight="1">
      <c r="A72" s="365" t="s">
        <v>332</v>
      </c>
      <c r="B72" s="366"/>
      <c r="C72" s="366"/>
      <c r="D72" s="366"/>
      <c r="E72" s="366"/>
      <c r="F72" s="366"/>
      <c r="G72" s="367"/>
    </row>
    <row r="73" spans="1:25" ht="15" customHeight="1">
      <c r="A73" s="297" t="s">
        <v>331</v>
      </c>
      <c r="B73" s="298"/>
      <c r="C73" s="298"/>
      <c r="D73" s="298"/>
      <c r="E73" s="298"/>
      <c r="F73" s="298"/>
      <c r="G73" s="299"/>
    </row>
    <row r="74" spans="1:25" s="21" customFormat="1" ht="31.5" customHeight="1">
      <c r="A74" s="232" t="s">
        <v>347</v>
      </c>
      <c r="B74" s="233"/>
      <c r="C74" s="233"/>
      <c r="D74" s="233"/>
      <c r="E74" s="233"/>
      <c r="F74" s="233"/>
      <c r="G74" s="234"/>
    </row>
    <row r="75" spans="1:25" s="34" customFormat="1" ht="305.25" customHeight="1">
      <c r="A75" s="74"/>
      <c r="B75" s="87"/>
      <c r="C75" s="88"/>
      <c r="D75" s="87"/>
      <c r="E75" s="87"/>
      <c r="F75" s="87"/>
      <c r="G75" s="89"/>
      <c r="H75" s="3"/>
      <c r="I75" s="3"/>
      <c r="J75" s="3"/>
      <c r="K75" s="3"/>
      <c r="L75" s="3"/>
      <c r="M75" s="3"/>
      <c r="N75" s="3"/>
      <c r="O75" s="3"/>
      <c r="P75" s="3"/>
      <c r="Q75" s="3"/>
      <c r="R75" s="3"/>
      <c r="S75" s="3"/>
      <c r="T75" s="3"/>
      <c r="U75" s="3"/>
      <c r="V75" s="3"/>
      <c r="W75" s="3"/>
      <c r="X75" s="3"/>
      <c r="Y75" s="3"/>
    </row>
    <row r="76" spans="1:25" ht="16.5">
      <c r="A76" s="207" t="s">
        <v>67</v>
      </c>
      <c r="B76" s="208"/>
      <c r="C76" s="208"/>
      <c r="D76" s="208"/>
      <c r="E76" s="208"/>
      <c r="F76" s="208"/>
      <c r="G76" s="209"/>
    </row>
    <row r="77" spans="1:25" s="21" customFormat="1" ht="15.75">
      <c r="A77" s="42" t="s">
        <v>11</v>
      </c>
      <c r="B77" s="42" t="s">
        <v>13</v>
      </c>
      <c r="C77" s="194" t="s">
        <v>14</v>
      </c>
      <c r="D77" s="196"/>
      <c r="E77" s="194" t="s">
        <v>75</v>
      </c>
      <c r="F77" s="196"/>
      <c r="G77" s="42" t="s">
        <v>885</v>
      </c>
    </row>
    <row r="78" spans="1:25" s="21" customFormat="1" ht="33" customHeight="1">
      <c r="A78" s="126" t="s">
        <v>439</v>
      </c>
      <c r="B78" s="126">
        <v>2</v>
      </c>
      <c r="C78" s="320">
        <v>2</v>
      </c>
      <c r="D78" s="321"/>
      <c r="E78" s="322" t="s">
        <v>97</v>
      </c>
      <c r="F78" s="322"/>
      <c r="G78" s="37" t="s">
        <v>419</v>
      </c>
    </row>
    <row r="79" spans="1:25" ht="33" customHeight="1">
      <c r="A79" s="126" t="s">
        <v>440</v>
      </c>
      <c r="B79" s="126">
        <v>6</v>
      </c>
      <c r="C79" s="320">
        <v>6</v>
      </c>
      <c r="D79" s="321"/>
      <c r="E79" s="322" t="s">
        <v>97</v>
      </c>
      <c r="F79" s="322"/>
      <c r="G79" s="37" t="s">
        <v>419</v>
      </c>
    </row>
    <row r="80" spans="1:25" s="3" customFormat="1" ht="33" customHeight="1">
      <c r="A80" s="126" t="s">
        <v>441</v>
      </c>
      <c r="B80" s="126">
        <v>12</v>
      </c>
      <c r="C80" s="320">
        <v>12</v>
      </c>
      <c r="D80" s="321"/>
      <c r="E80" s="322" t="s">
        <v>97</v>
      </c>
      <c r="F80" s="322"/>
      <c r="G80" s="37" t="s">
        <v>419</v>
      </c>
    </row>
    <row r="81" spans="1:7" s="3" customFormat="1" ht="325.5" customHeight="1">
      <c r="A81" s="119"/>
      <c r="B81" s="120"/>
      <c r="C81" s="121"/>
      <c r="D81" s="120"/>
      <c r="E81" s="120"/>
      <c r="F81" s="120"/>
      <c r="G81" s="122"/>
    </row>
    <row r="82" spans="1:7" ht="16.5">
      <c r="A82" s="207" t="s">
        <v>343</v>
      </c>
      <c r="B82" s="208"/>
      <c r="C82" s="208"/>
      <c r="D82" s="208"/>
      <c r="E82" s="208"/>
      <c r="F82" s="208"/>
      <c r="G82" s="209"/>
    </row>
    <row r="83" spans="1:7" ht="31.5">
      <c r="A83" s="45" t="s">
        <v>16</v>
      </c>
      <c r="B83" s="42" t="s">
        <v>17</v>
      </c>
      <c r="C83" s="42" t="s">
        <v>18</v>
      </c>
      <c r="D83" s="42" t="s">
        <v>19</v>
      </c>
      <c r="E83" s="42" t="s">
        <v>20</v>
      </c>
      <c r="F83" s="39" t="s">
        <v>442</v>
      </c>
      <c r="G83" s="46" t="s">
        <v>21</v>
      </c>
    </row>
    <row r="84" spans="1:7" ht="75">
      <c r="A84" s="531" t="s">
        <v>344</v>
      </c>
      <c r="B84" s="529" t="s">
        <v>181</v>
      </c>
      <c r="C84" s="529" t="s">
        <v>97</v>
      </c>
      <c r="D84" s="529" t="s">
        <v>1012</v>
      </c>
      <c r="E84" s="529" t="s">
        <v>97</v>
      </c>
      <c r="F84" s="529" t="s">
        <v>97</v>
      </c>
      <c r="G84" s="112" t="s">
        <v>345</v>
      </c>
    </row>
    <row r="85" spans="1:7" ht="205.5" customHeight="1">
      <c r="A85" s="531" t="s">
        <v>346</v>
      </c>
      <c r="B85" s="529" t="s">
        <v>182</v>
      </c>
      <c r="C85" s="529" t="s">
        <v>424</v>
      </c>
      <c r="D85" s="529" t="s">
        <v>425</v>
      </c>
      <c r="E85" s="543" t="str">
        <f>+'[4]POI 2025'!D4</f>
        <v>Ejecutado</v>
      </c>
      <c r="F85" s="543" t="s">
        <v>1013</v>
      </c>
      <c r="G85" s="112" t="s">
        <v>345</v>
      </c>
    </row>
    <row r="86" spans="1:7" s="21" customFormat="1" ht="83.25" customHeight="1">
      <c r="A86" s="531" t="s">
        <v>183</v>
      </c>
      <c r="B86" s="529" t="s">
        <v>184</v>
      </c>
      <c r="C86" s="529" t="s">
        <v>426</v>
      </c>
      <c r="D86" s="529" t="s">
        <v>427</v>
      </c>
      <c r="E86" s="543" t="str">
        <f>+'[4]POI 2025'!I4</f>
        <v>Ejecutado</v>
      </c>
      <c r="F86" s="543" t="s">
        <v>1014</v>
      </c>
      <c r="G86" s="112" t="s">
        <v>345</v>
      </c>
    </row>
    <row r="87" spans="1:7" s="21" customFormat="1" ht="101.25" customHeight="1">
      <c r="A87" s="531" t="s">
        <v>185</v>
      </c>
      <c r="B87" s="529" t="s">
        <v>186</v>
      </c>
      <c r="C87" s="529" t="s">
        <v>428</v>
      </c>
      <c r="D87" s="529" t="s">
        <v>429</v>
      </c>
      <c r="E87" s="543" t="str">
        <f>+'[4]POI 2025'!N4</f>
        <v>Ejecutado</v>
      </c>
      <c r="F87" s="543" t="s">
        <v>1015</v>
      </c>
      <c r="G87" s="112" t="s">
        <v>345</v>
      </c>
    </row>
    <row r="88" spans="1:7" s="21" customFormat="1" ht="149.25" customHeight="1">
      <c r="A88" s="549" t="s">
        <v>187</v>
      </c>
      <c r="B88" s="537" t="s">
        <v>188</v>
      </c>
      <c r="C88" s="537" t="s">
        <v>430</v>
      </c>
      <c r="D88" s="537" t="s">
        <v>430</v>
      </c>
      <c r="E88" s="544" t="str">
        <f>+'[4]POI 2025'!S4</f>
        <v>Ejecutado</v>
      </c>
      <c r="F88" s="547" t="s">
        <v>1016</v>
      </c>
      <c r="G88" s="550" t="s">
        <v>345</v>
      </c>
    </row>
    <row r="89" spans="1:7" ht="84" customHeight="1">
      <c r="A89" s="551"/>
      <c r="B89" s="542"/>
      <c r="C89" s="542"/>
      <c r="D89" s="542"/>
      <c r="E89" s="545"/>
      <c r="F89" s="548"/>
      <c r="G89" s="552"/>
    </row>
    <row r="90" spans="1:7" ht="93.75" customHeight="1">
      <c r="A90" s="531" t="s">
        <v>189</v>
      </c>
      <c r="B90" s="529" t="s">
        <v>255</v>
      </c>
      <c r="C90" s="529" t="s">
        <v>431</v>
      </c>
      <c r="D90" s="529" t="s">
        <v>256</v>
      </c>
      <c r="E90" s="546">
        <f>+'[4]EJECUCION PRESUPUESTARIA'!G8</f>
        <v>385258575</v>
      </c>
      <c r="F90" s="543" t="s">
        <v>190</v>
      </c>
      <c r="G90" s="112" t="s">
        <v>345</v>
      </c>
    </row>
    <row r="91" spans="1:7" s="3" customFormat="1" ht="18.75">
      <c r="A91" s="374" t="s">
        <v>228</v>
      </c>
      <c r="B91" s="375"/>
      <c r="C91" s="375"/>
      <c r="D91" s="375"/>
      <c r="E91" s="375"/>
      <c r="F91" s="375"/>
      <c r="G91" s="376"/>
    </row>
    <row r="92" spans="1:7" s="3" customFormat="1" ht="15.75">
      <c r="A92" s="194" t="s">
        <v>976</v>
      </c>
      <c r="B92" s="195"/>
      <c r="C92" s="195"/>
      <c r="D92" s="195"/>
      <c r="E92" s="195"/>
      <c r="F92" s="195"/>
      <c r="G92" s="196"/>
    </row>
    <row r="93" spans="1:7" s="3" customFormat="1" ht="15.75">
      <c r="A93" s="194" t="s">
        <v>862</v>
      </c>
      <c r="B93" s="195"/>
      <c r="C93" s="195"/>
      <c r="D93" s="195"/>
      <c r="E93" s="195"/>
      <c r="F93" s="195"/>
      <c r="G93" s="196"/>
    </row>
    <row r="94" spans="1:7" s="3" customFormat="1" ht="31.5">
      <c r="A94" s="42" t="s">
        <v>16</v>
      </c>
      <c r="B94" s="42" t="s">
        <v>17</v>
      </c>
      <c r="C94" s="42" t="s">
        <v>18</v>
      </c>
      <c r="D94" s="42" t="s">
        <v>19</v>
      </c>
      <c r="E94" s="42" t="s">
        <v>20</v>
      </c>
      <c r="F94" s="42" t="s">
        <v>229</v>
      </c>
      <c r="G94" s="39" t="s">
        <v>21</v>
      </c>
    </row>
    <row r="95" spans="1:7" s="3" customFormat="1" ht="293.25" customHeight="1">
      <c r="A95" s="528" t="s">
        <v>1011</v>
      </c>
      <c r="B95" s="188" t="s">
        <v>977</v>
      </c>
      <c r="C95" s="188" t="s">
        <v>978</v>
      </c>
      <c r="D95" s="188" t="s">
        <v>979</v>
      </c>
      <c r="E95" s="191" t="s">
        <v>97</v>
      </c>
      <c r="F95" s="188" t="s">
        <v>980</v>
      </c>
      <c r="G95" s="188" t="s">
        <v>981</v>
      </c>
    </row>
    <row r="96" spans="1:7" s="3" customFormat="1" ht="15.75">
      <c r="A96" s="194" t="s">
        <v>982</v>
      </c>
      <c r="B96" s="195"/>
      <c r="C96" s="195"/>
      <c r="D96" s="195"/>
      <c r="E96" s="195"/>
      <c r="F96" s="195"/>
      <c r="G96" s="196"/>
    </row>
    <row r="97" spans="1:7" s="3" customFormat="1" ht="45">
      <c r="A97" s="528" t="s">
        <v>1010</v>
      </c>
      <c r="B97" s="529" t="s">
        <v>977</v>
      </c>
      <c r="C97" s="529" t="s">
        <v>978</v>
      </c>
      <c r="D97" s="529" t="s">
        <v>979</v>
      </c>
      <c r="E97" s="530" t="s">
        <v>97</v>
      </c>
      <c r="F97" s="529" t="s">
        <v>980</v>
      </c>
      <c r="G97" s="529" t="s">
        <v>983</v>
      </c>
    </row>
    <row r="98" spans="1:7" s="3" customFormat="1" ht="15.75">
      <c r="A98" s="194" t="s">
        <v>984</v>
      </c>
      <c r="B98" s="195"/>
      <c r="C98" s="195"/>
      <c r="D98" s="195"/>
      <c r="E98" s="195"/>
      <c r="F98" s="195"/>
      <c r="G98" s="196"/>
    </row>
    <row r="99" spans="1:7" s="3" customFormat="1" ht="363" customHeight="1">
      <c r="A99" s="527" t="s">
        <v>1009</v>
      </c>
      <c r="B99" s="188" t="s">
        <v>977</v>
      </c>
      <c r="C99" s="188" t="s">
        <v>978</v>
      </c>
      <c r="D99" s="188" t="s">
        <v>979</v>
      </c>
      <c r="E99" s="191" t="s">
        <v>97</v>
      </c>
      <c r="F99" s="188" t="s">
        <v>980</v>
      </c>
      <c r="G99" s="188" t="s">
        <v>985</v>
      </c>
    </row>
    <row r="100" spans="1:7" s="3" customFormat="1" ht="15.75">
      <c r="A100" s="194" t="s">
        <v>352</v>
      </c>
      <c r="B100" s="195"/>
      <c r="C100" s="195"/>
      <c r="D100" s="195"/>
      <c r="E100" s="195"/>
      <c r="F100" s="195"/>
      <c r="G100" s="196"/>
    </row>
    <row r="101" spans="1:7" s="3" customFormat="1" ht="235.5" customHeight="1">
      <c r="A101" s="192" t="s">
        <v>986</v>
      </c>
      <c r="B101" s="188" t="s">
        <v>231</v>
      </c>
      <c r="C101" s="188" t="s">
        <v>232</v>
      </c>
      <c r="D101" s="188" t="s">
        <v>230</v>
      </c>
      <c r="E101" s="191" t="s">
        <v>97</v>
      </c>
      <c r="F101" s="188" t="s">
        <v>233</v>
      </c>
      <c r="G101" s="188" t="s">
        <v>988</v>
      </c>
    </row>
    <row r="102" spans="1:7" s="3" customFormat="1" ht="15.75">
      <c r="A102" s="194" t="s">
        <v>989</v>
      </c>
      <c r="B102" s="195"/>
      <c r="C102" s="195"/>
      <c r="D102" s="195"/>
      <c r="E102" s="195"/>
      <c r="F102" s="195"/>
      <c r="G102" s="196"/>
    </row>
    <row r="103" spans="1:7" s="3" customFormat="1" ht="345.75" customHeight="1">
      <c r="A103" s="199" t="s">
        <v>990</v>
      </c>
      <c r="B103" s="199" t="s">
        <v>231</v>
      </c>
      <c r="C103" s="199" t="s">
        <v>232</v>
      </c>
      <c r="D103" s="199" t="s">
        <v>230</v>
      </c>
      <c r="E103" s="200" t="s">
        <v>97</v>
      </c>
      <c r="F103" s="199" t="s">
        <v>233</v>
      </c>
      <c r="G103" s="199" t="s">
        <v>991</v>
      </c>
    </row>
    <row r="104" spans="1:7" s="3" customFormat="1" ht="237" customHeight="1">
      <c r="A104" s="199"/>
      <c r="B104" s="199"/>
      <c r="C104" s="199"/>
      <c r="D104" s="199"/>
      <c r="E104" s="200"/>
      <c r="F104" s="199"/>
      <c r="G104" s="199"/>
    </row>
    <row r="105" spans="1:7" s="3" customFormat="1" ht="15.75">
      <c r="A105" s="194" t="s">
        <v>992</v>
      </c>
      <c r="B105" s="195"/>
      <c r="C105" s="195"/>
      <c r="D105" s="195"/>
      <c r="E105" s="195"/>
      <c r="F105" s="195"/>
      <c r="G105" s="196"/>
    </row>
    <row r="106" spans="1:7" s="3" customFormat="1" ht="409.5" customHeight="1">
      <c r="A106" s="521" t="s">
        <v>993</v>
      </c>
      <c r="B106" s="522" t="s">
        <v>231</v>
      </c>
      <c r="C106" s="522" t="s">
        <v>232</v>
      </c>
      <c r="D106" s="522" t="s">
        <v>230</v>
      </c>
      <c r="E106" s="523" t="s">
        <v>97</v>
      </c>
      <c r="F106" s="522" t="s">
        <v>233</v>
      </c>
      <c r="G106" s="522" t="s">
        <v>994</v>
      </c>
    </row>
    <row r="107" spans="1:7" s="3" customFormat="1" ht="369" customHeight="1">
      <c r="A107" s="524"/>
      <c r="B107" s="525"/>
      <c r="C107" s="525"/>
      <c r="D107" s="525"/>
      <c r="E107" s="526"/>
      <c r="F107" s="525"/>
      <c r="G107" s="525"/>
    </row>
    <row r="108" spans="1:7" s="3" customFormat="1" ht="15.75">
      <c r="A108" s="194" t="s">
        <v>995</v>
      </c>
      <c r="B108" s="195"/>
      <c r="C108" s="195"/>
      <c r="D108" s="195"/>
      <c r="E108" s="195"/>
      <c r="F108" s="195"/>
      <c r="G108" s="196"/>
    </row>
    <row r="109" spans="1:7" s="3" customFormat="1" ht="409.6" customHeight="1">
      <c r="A109" s="519" t="s">
        <v>1017</v>
      </c>
      <c r="B109" s="199" t="s">
        <v>231</v>
      </c>
      <c r="C109" s="199" t="s">
        <v>232</v>
      </c>
      <c r="D109" s="199" t="s">
        <v>230</v>
      </c>
      <c r="E109" s="200" t="s">
        <v>987</v>
      </c>
      <c r="F109" s="199" t="s">
        <v>233</v>
      </c>
      <c r="G109" s="520" t="s">
        <v>996</v>
      </c>
    </row>
    <row r="110" spans="1:7" s="3" customFormat="1" ht="409.5" customHeight="1">
      <c r="A110" s="199"/>
      <c r="B110" s="199"/>
      <c r="C110" s="199"/>
      <c r="D110" s="199"/>
      <c r="E110" s="200"/>
      <c r="F110" s="199"/>
      <c r="G110" s="520"/>
    </row>
    <row r="111" spans="1:7" s="3" customFormat="1" ht="409.5" customHeight="1">
      <c r="A111" s="199"/>
      <c r="B111" s="199"/>
      <c r="C111" s="199"/>
      <c r="D111" s="199"/>
      <c r="E111" s="200"/>
      <c r="F111" s="199"/>
      <c r="G111" s="520"/>
    </row>
    <row r="112" spans="1:7" s="3" customFormat="1" ht="229.5" customHeight="1">
      <c r="A112" s="199"/>
      <c r="B112" s="199"/>
      <c r="C112" s="199"/>
      <c r="D112" s="199"/>
      <c r="E112" s="200"/>
      <c r="F112" s="199"/>
      <c r="G112" s="520"/>
    </row>
    <row r="113" spans="1:7" s="3" customFormat="1" ht="15.75">
      <c r="A113" s="194" t="s">
        <v>997</v>
      </c>
      <c r="B113" s="195"/>
      <c r="C113" s="195"/>
      <c r="D113" s="195"/>
      <c r="E113" s="195"/>
      <c r="F113" s="195"/>
      <c r="G113" s="196"/>
    </row>
    <row r="114" spans="1:7" s="3" customFormat="1" ht="399" customHeight="1">
      <c r="A114" s="517" t="s">
        <v>1008</v>
      </c>
      <c r="B114" s="199" t="s">
        <v>231</v>
      </c>
      <c r="C114" s="199" t="s">
        <v>232</v>
      </c>
      <c r="D114" s="199" t="s">
        <v>230</v>
      </c>
      <c r="E114" s="200" t="s">
        <v>97</v>
      </c>
      <c r="F114" s="199" t="s">
        <v>233</v>
      </c>
      <c r="G114" s="518" t="s">
        <v>998</v>
      </c>
    </row>
    <row r="115" spans="1:7" s="3" customFormat="1" ht="79.5" customHeight="1">
      <c r="A115" s="517"/>
      <c r="B115" s="199"/>
      <c r="C115" s="199"/>
      <c r="D115" s="199"/>
      <c r="E115" s="200"/>
      <c r="F115" s="199"/>
      <c r="G115" s="518"/>
    </row>
    <row r="116" spans="1:7" s="3" customFormat="1" ht="15.75">
      <c r="A116" s="194" t="s">
        <v>999</v>
      </c>
      <c r="B116" s="195"/>
      <c r="C116" s="195"/>
      <c r="D116" s="195"/>
      <c r="E116" s="195"/>
      <c r="F116" s="195"/>
      <c r="G116" s="196"/>
    </row>
    <row r="117" spans="1:7" s="3" customFormat="1" ht="45">
      <c r="A117" s="515" t="s">
        <v>1000</v>
      </c>
      <c r="B117" s="189" t="s">
        <v>231</v>
      </c>
      <c r="C117" s="189" t="s">
        <v>232</v>
      </c>
      <c r="D117" s="189" t="s">
        <v>230</v>
      </c>
      <c r="E117" s="193" t="s">
        <v>97</v>
      </c>
      <c r="F117" s="189" t="s">
        <v>233</v>
      </c>
      <c r="G117" s="516" t="s">
        <v>1001</v>
      </c>
    </row>
    <row r="118" spans="1:7" s="3" customFormat="1" ht="15.75">
      <c r="A118" s="194" t="s">
        <v>1002</v>
      </c>
      <c r="B118" s="195"/>
      <c r="C118" s="195"/>
      <c r="D118" s="195"/>
      <c r="E118" s="195"/>
      <c r="F118" s="195"/>
      <c r="G118" s="196"/>
    </row>
    <row r="119" spans="1:7" s="3" customFormat="1" ht="409.5" customHeight="1">
      <c r="A119" s="192" t="s">
        <v>1003</v>
      </c>
      <c r="B119" s="189" t="s">
        <v>231</v>
      </c>
      <c r="C119" s="189" t="s">
        <v>232</v>
      </c>
      <c r="D119" s="189" t="s">
        <v>230</v>
      </c>
      <c r="E119" s="193" t="s">
        <v>97</v>
      </c>
      <c r="F119" s="189" t="s">
        <v>233</v>
      </c>
      <c r="G119" s="516" t="s">
        <v>1004</v>
      </c>
    </row>
    <row r="120" spans="1:7" s="3" customFormat="1" ht="15.75">
      <c r="A120" s="194" t="s">
        <v>1005</v>
      </c>
      <c r="B120" s="195"/>
      <c r="C120" s="195"/>
      <c r="D120" s="195"/>
      <c r="E120" s="195"/>
      <c r="F120" s="195"/>
      <c r="G120" s="196"/>
    </row>
    <row r="121" spans="1:7" s="3" customFormat="1" ht="368.25" customHeight="1">
      <c r="A121" s="515" t="s">
        <v>1007</v>
      </c>
      <c r="B121" s="189" t="s">
        <v>231</v>
      </c>
      <c r="C121" s="189" t="s">
        <v>232</v>
      </c>
      <c r="D121" s="189" t="s">
        <v>230</v>
      </c>
      <c r="E121" s="193" t="s">
        <v>97</v>
      </c>
      <c r="F121" s="189" t="s">
        <v>233</v>
      </c>
      <c r="G121" s="516" t="s">
        <v>1006</v>
      </c>
    </row>
    <row r="122" spans="1:7" ht="15.75" customHeight="1">
      <c r="A122" s="336" t="s">
        <v>125</v>
      </c>
      <c r="B122" s="337"/>
      <c r="C122" s="337"/>
      <c r="D122" s="337"/>
      <c r="E122" s="337"/>
      <c r="F122" s="337"/>
      <c r="G122" s="338"/>
    </row>
    <row r="123" spans="1:7" ht="15.75">
      <c r="A123" s="194" t="s">
        <v>109</v>
      </c>
      <c r="B123" s="195"/>
      <c r="C123" s="195"/>
      <c r="D123" s="195"/>
      <c r="E123" s="195"/>
      <c r="F123" s="195"/>
      <c r="G123" s="196"/>
    </row>
    <row r="124" spans="1:7" ht="15.75">
      <c r="A124" s="194" t="s">
        <v>744</v>
      </c>
      <c r="B124" s="195"/>
      <c r="C124" s="195"/>
      <c r="D124" s="195"/>
      <c r="E124" s="195"/>
      <c r="F124" s="195"/>
      <c r="G124" s="196"/>
    </row>
    <row r="125" spans="1:7" ht="96.75" customHeight="1">
      <c r="A125" s="170" t="s">
        <v>110</v>
      </c>
      <c r="B125" s="170" t="s">
        <v>151</v>
      </c>
      <c r="C125" s="170" t="s">
        <v>730</v>
      </c>
      <c r="D125" s="170" t="s">
        <v>121</v>
      </c>
      <c r="E125" s="177">
        <v>1</v>
      </c>
      <c r="F125" s="176" t="s">
        <v>731</v>
      </c>
      <c r="G125" s="176" t="s">
        <v>732</v>
      </c>
    </row>
    <row r="126" spans="1:7" s="21" customFormat="1" ht="265.5" customHeight="1">
      <c r="A126" s="170" t="s">
        <v>111</v>
      </c>
      <c r="B126" s="170" t="s">
        <v>152</v>
      </c>
      <c r="C126" s="170" t="s">
        <v>153</v>
      </c>
      <c r="D126" s="170" t="s">
        <v>121</v>
      </c>
      <c r="E126" s="177">
        <v>1</v>
      </c>
      <c r="F126" s="176" t="s">
        <v>733</v>
      </c>
      <c r="G126" s="176" t="s">
        <v>734</v>
      </c>
    </row>
    <row r="127" spans="1:7" s="21" customFormat="1" ht="98.25" customHeight="1">
      <c r="A127" s="170" t="s">
        <v>735</v>
      </c>
      <c r="B127" s="170" t="s">
        <v>152</v>
      </c>
      <c r="C127" s="170" t="s">
        <v>736</v>
      </c>
      <c r="D127" s="170" t="s">
        <v>737</v>
      </c>
      <c r="E127" s="177">
        <v>1</v>
      </c>
      <c r="F127" s="176" t="s">
        <v>738</v>
      </c>
      <c r="G127" s="176" t="s">
        <v>739</v>
      </c>
    </row>
    <row r="128" spans="1:7" s="21" customFormat="1" ht="51" customHeight="1">
      <c r="A128" s="170" t="s">
        <v>224</v>
      </c>
      <c r="B128" s="170" t="s">
        <v>225</v>
      </c>
      <c r="C128" s="170" t="s">
        <v>740</v>
      </c>
      <c r="D128" s="170" t="s">
        <v>121</v>
      </c>
      <c r="E128" s="177">
        <v>0.7</v>
      </c>
      <c r="F128" s="176" t="s">
        <v>361</v>
      </c>
      <c r="G128" s="176" t="s">
        <v>226</v>
      </c>
    </row>
    <row r="129" spans="1:7" ht="103.5" customHeight="1">
      <c r="A129" s="170" t="s">
        <v>362</v>
      </c>
      <c r="B129" s="170" t="s">
        <v>363</v>
      </c>
      <c r="C129" s="170" t="s">
        <v>364</v>
      </c>
      <c r="D129" s="170" t="s">
        <v>121</v>
      </c>
      <c r="E129" s="177">
        <v>1</v>
      </c>
      <c r="F129" s="176" t="s">
        <v>741</v>
      </c>
      <c r="G129" s="176" t="s">
        <v>742</v>
      </c>
    </row>
    <row r="130" spans="1:7" ht="63" customHeight="1">
      <c r="A130" s="170" t="s">
        <v>365</v>
      </c>
      <c r="B130" s="170" t="s">
        <v>120</v>
      </c>
      <c r="C130" s="170" t="s">
        <v>366</v>
      </c>
      <c r="D130" s="170" t="s">
        <v>367</v>
      </c>
      <c r="E130" s="177">
        <v>0.5</v>
      </c>
      <c r="F130" s="176" t="s">
        <v>743</v>
      </c>
      <c r="G130" s="176" t="s">
        <v>368</v>
      </c>
    </row>
    <row r="131" spans="1:7" ht="15.75">
      <c r="A131" s="194" t="s">
        <v>369</v>
      </c>
      <c r="B131" s="195"/>
      <c r="C131" s="195"/>
      <c r="D131" s="195"/>
      <c r="E131" s="195"/>
      <c r="F131" s="195"/>
      <c r="G131" s="196"/>
    </row>
    <row r="132" spans="1:7" ht="115.5" customHeight="1">
      <c r="A132" s="216" t="s">
        <v>370</v>
      </c>
      <c r="B132" s="216" t="s">
        <v>750</v>
      </c>
      <c r="C132" s="216" t="s">
        <v>371</v>
      </c>
      <c r="D132" s="216" t="s">
        <v>749</v>
      </c>
      <c r="E132" s="219">
        <v>1</v>
      </c>
      <c r="F132" s="216" t="s">
        <v>745</v>
      </c>
      <c r="G132" s="176" t="s">
        <v>746</v>
      </c>
    </row>
    <row r="133" spans="1:7" s="21" customFormat="1" ht="217.5" customHeight="1">
      <c r="A133" s="217"/>
      <c r="B133" s="217"/>
      <c r="C133" s="217"/>
      <c r="D133" s="217"/>
      <c r="E133" s="342"/>
      <c r="F133" s="217"/>
      <c r="G133" s="176" t="s">
        <v>747</v>
      </c>
    </row>
    <row r="134" spans="1:7" s="21" customFormat="1" ht="118.5" customHeight="1">
      <c r="A134" s="218"/>
      <c r="B134" s="218"/>
      <c r="C134" s="218"/>
      <c r="D134" s="218"/>
      <c r="E134" s="220"/>
      <c r="F134" s="218"/>
      <c r="G134" s="176" t="s">
        <v>748</v>
      </c>
    </row>
    <row r="135" spans="1:7" s="21" customFormat="1" ht="15.75">
      <c r="A135" s="194" t="s">
        <v>112</v>
      </c>
      <c r="B135" s="195"/>
      <c r="C135" s="195"/>
      <c r="D135" s="195"/>
      <c r="E135" s="195"/>
      <c r="F135" s="195"/>
      <c r="G135" s="196"/>
    </row>
    <row r="136" spans="1:7" s="21" customFormat="1" ht="75">
      <c r="A136" s="176" t="s">
        <v>113</v>
      </c>
      <c r="B136" s="176" t="s">
        <v>118</v>
      </c>
      <c r="C136" s="176" t="s">
        <v>372</v>
      </c>
      <c r="D136" s="176" t="s">
        <v>373</v>
      </c>
      <c r="E136" s="177">
        <v>0.89</v>
      </c>
      <c r="F136" s="176" t="s">
        <v>374</v>
      </c>
      <c r="G136" s="176" t="s">
        <v>375</v>
      </c>
    </row>
    <row r="137" spans="1:7" s="21" customFormat="1" ht="133.5" customHeight="1">
      <c r="A137" s="176" t="s">
        <v>376</v>
      </c>
      <c r="B137" s="176" t="s">
        <v>151</v>
      </c>
      <c r="C137" s="176" t="s">
        <v>377</v>
      </c>
      <c r="D137" s="176" t="s">
        <v>373</v>
      </c>
      <c r="E137" s="177">
        <v>0.8</v>
      </c>
      <c r="F137" s="176" t="s">
        <v>154</v>
      </c>
      <c r="G137" s="176" t="s">
        <v>378</v>
      </c>
    </row>
    <row r="138" spans="1:7" ht="60">
      <c r="A138" s="176" t="s">
        <v>379</v>
      </c>
      <c r="B138" s="176" t="s">
        <v>380</v>
      </c>
      <c r="C138" s="176" t="s">
        <v>751</v>
      </c>
      <c r="D138" s="176" t="s">
        <v>373</v>
      </c>
      <c r="E138" s="177">
        <v>0.54</v>
      </c>
      <c r="F138" s="176" t="s">
        <v>752</v>
      </c>
      <c r="G138" s="176" t="s">
        <v>381</v>
      </c>
    </row>
    <row r="139" spans="1:7" ht="60">
      <c r="A139" s="176" t="s">
        <v>382</v>
      </c>
      <c r="B139" s="176" t="s">
        <v>151</v>
      </c>
      <c r="C139" s="176" t="s">
        <v>753</v>
      </c>
      <c r="D139" s="176" t="s">
        <v>373</v>
      </c>
      <c r="E139" s="177">
        <v>0.76</v>
      </c>
      <c r="F139" s="176" t="s">
        <v>754</v>
      </c>
      <c r="G139" s="176" t="s">
        <v>381</v>
      </c>
    </row>
    <row r="140" spans="1:7" ht="15.75">
      <c r="A140" s="194" t="s">
        <v>383</v>
      </c>
      <c r="B140" s="195"/>
      <c r="C140" s="195"/>
      <c r="D140" s="195"/>
      <c r="E140" s="195"/>
      <c r="F140" s="195"/>
      <c r="G140" s="196"/>
    </row>
    <row r="141" spans="1:7" s="21" customFormat="1" ht="75">
      <c r="A141" s="176" t="s">
        <v>384</v>
      </c>
      <c r="B141" s="176" t="s">
        <v>385</v>
      </c>
      <c r="C141" s="176" t="s">
        <v>386</v>
      </c>
      <c r="D141" s="176" t="s">
        <v>387</v>
      </c>
      <c r="E141" s="177">
        <v>1</v>
      </c>
      <c r="F141" s="176" t="s">
        <v>388</v>
      </c>
      <c r="G141" s="176" t="s">
        <v>389</v>
      </c>
    </row>
    <row r="142" spans="1:7" s="21" customFormat="1" ht="75">
      <c r="A142" s="176" t="s">
        <v>384</v>
      </c>
      <c r="B142" s="176" t="s">
        <v>390</v>
      </c>
      <c r="C142" s="176" t="s">
        <v>386</v>
      </c>
      <c r="D142" s="176" t="s">
        <v>387</v>
      </c>
      <c r="E142" s="177">
        <v>1</v>
      </c>
      <c r="F142" s="176" t="s">
        <v>388</v>
      </c>
      <c r="G142" s="176" t="s">
        <v>389</v>
      </c>
    </row>
    <row r="143" spans="1:7" s="21" customFormat="1" ht="75">
      <c r="A143" s="176" t="s">
        <v>384</v>
      </c>
      <c r="B143" s="176" t="s">
        <v>391</v>
      </c>
      <c r="C143" s="176" t="s">
        <v>386</v>
      </c>
      <c r="D143" s="176" t="s">
        <v>387</v>
      </c>
      <c r="E143" s="177">
        <v>0.8</v>
      </c>
      <c r="F143" s="176" t="s">
        <v>388</v>
      </c>
      <c r="G143" s="176" t="s">
        <v>392</v>
      </c>
    </row>
    <row r="144" spans="1:7" ht="15.75">
      <c r="A144" s="194" t="s">
        <v>114</v>
      </c>
      <c r="B144" s="195"/>
      <c r="C144" s="195"/>
      <c r="D144" s="195"/>
      <c r="E144" s="195"/>
      <c r="F144" s="195"/>
      <c r="G144" s="196"/>
    </row>
    <row r="145" spans="1:7" ht="75">
      <c r="A145" s="176" t="s">
        <v>755</v>
      </c>
      <c r="B145" s="176" t="s">
        <v>756</v>
      </c>
      <c r="C145" s="176" t="s">
        <v>757</v>
      </c>
      <c r="D145" s="176" t="s">
        <v>758</v>
      </c>
      <c r="E145" s="177">
        <v>1</v>
      </c>
      <c r="F145" s="176" t="s">
        <v>759</v>
      </c>
      <c r="G145" s="176" t="s">
        <v>760</v>
      </c>
    </row>
    <row r="146" spans="1:7" ht="84.75" customHeight="1">
      <c r="A146" s="176" t="s">
        <v>761</v>
      </c>
      <c r="B146" s="176" t="s">
        <v>762</v>
      </c>
      <c r="C146" s="176" t="s">
        <v>763</v>
      </c>
      <c r="D146" s="176" t="s">
        <v>764</v>
      </c>
      <c r="E146" s="177">
        <v>1</v>
      </c>
      <c r="F146" s="176" t="s">
        <v>759</v>
      </c>
      <c r="G146" s="176" t="s">
        <v>765</v>
      </c>
    </row>
    <row r="147" spans="1:7" s="21" customFormat="1" ht="86.25" customHeight="1">
      <c r="A147" s="213" t="s">
        <v>766</v>
      </c>
      <c r="B147" s="216" t="s">
        <v>767</v>
      </c>
      <c r="C147" s="176" t="s">
        <v>768</v>
      </c>
      <c r="D147" s="176" t="s">
        <v>769</v>
      </c>
      <c r="E147" s="177">
        <v>0.5</v>
      </c>
      <c r="F147" s="176" t="s">
        <v>770</v>
      </c>
      <c r="G147" s="176" t="s">
        <v>771</v>
      </c>
    </row>
    <row r="148" spans="1:7" ht="294.75" customHeight="1">
      <c r="A148" s="214"/>
      <c r="B148" s="217"/>
      <c r="C148" s="176" t="s">
        <v>772</v>
      </c>
      <c r="D148" s="176" t="s">
        <v>773</v>
      </c>
      <c r="E148" s="177">
        <v>0.5</v>
      </c>
      <c r="F148" s="176" t="s">
        <v>774</v>
      </c>
      <c r="G148" s="176" t="s">
        <v>775</v>
      </c>
    </row>
    <row r="149" spans="1:7" ht="222.75" customHeight="1">
      <c r="A149" s="214"/>
      <c r="B149" s="217"/>
      <c r="C149" s="176" t="s">
        <v>776</v>
      </c>
      <c r="D149" s="176" t="s">
        <v>777</v>
      </c>
      <c r="E149" s="177">
        <v>0.7</v>
      </c>
      <c r="F149" s="176" t="s">
        <v>778</v>
      </c>
      <c r="G149" s="176" t="s">
        <v>779</v>
      </c>
    </row>
    <row r="150" spans="1:7">
      <c r="A150" s="214"/>
      <c r="B150" s="217"/>
      <c r="C150" s="216" t="s">
        <v>780</v>
      </c>
      <c r="D150" s="216" t="s">
        <v>777</v>
      </c>
      <c r="E150" s="219">
        <v>0.6</v>
      </c>
      <c r="F150" s="216" t="s">
        <v>393</v>
      </c>
      <c r="G150" s="216" t="s">
        <v>394</v>
      </c>
    </row>
    <row r="151" spans="1:7" ht="201.75" customHeight="1">
      <c r="A151" s="215"/>
      <c r="B151" s="218"/>
      <c r="C151" s="218"/>
      <c r="D151" s="218"/>
      <c r="E151" s="220"/>
      <c r="F151" s="218"/>
      <c r="G151" s="218"/>
    </row>
    <row r="152" spans="1:7" s="21" customFormat="1" ht="15.75">
      <c r="A152" s="194" t="s">
        <v>781</v>
      </c>
      <c r="B152" s="195"/>
      <c r="C152" s="195"/>
      <c r="D152" s="195"/>
      <c r="E152" s="195"/>
      <c r="F152" s="195"/>
      <c r="G152" s="196"/>
    </row>
    <row r="153" spans="1:7" s="21" customFormat="1" ht="82.5" customHeight="1">
      <c r="A153" s="179" t="s">
        <v>782</v>
      </c>
      <c r="B153" s="179" t="s">
        <v>783</v>
      </c>
      <c r="C153" s="179" t="s">
        <v>757</v>
      </c>
      <c r="D153" s="179" t="s">
        <v>121</v>
      </c>
      <c r="E153" s="178">
        <v>1</v>
      </c>
      <c r="F153" s="179" t="s">
        <v>759</v>
      </c>
      <c r="G153" s="179" t="s">
        <v>784</v>
      </c>
    </row>
    <row r="154" spans="1:7" s="21" customFormat="1" ht="113.25" customHeight="1">
      <c r="A154" s="179" t="s">
        <v>785</v>
      </c>
      <c r="B154" s="179" t="s">
        <v>786</v>
      </c>
      <c r="C154" s="179" t="s">
        <v>787</v>
      </c>
      <c r="D154" s="179" t="s">
        <v>367</v>
      </c>
      <c r="E154" s="178">
        <v>0.95</v>
      </c>
      <c r="F154" s="179" t="s">
        <v>124</v>
      </c>
      <c r="G154" s="179" t="s">
        <v>788</v>
      </c>
    </row>
    <row r="155" spans="1:7" ht="75">
      <c r="A155" s="179" t="s">
        <v>789</v>
      </c>
      <c r="B155" s="179" t="s">
        <v>783</v>
      </c>
      <c r="C155" s="179" t="s">
        <v>757</v>
      </c>
      <c r="D155" s="179" t="s">
        <v>790</v>
      </c>
      <c r="E155" s="178">
        <v>1</v>
      </c>
      <c r="F155" s="179" t="s">
        <v>759</v>
      </c>
      <c r="G155" s="179" t="s">
        <v>791</v>
      </c>
    </row>
    <row r="156" spans="1:7" s="21" customFormat="1" ht="15.75">
      <c r="A156" s="194" t="s">
        <v>793</v>
      </c>
      <c r="B156" s="195"/>
      <c r="C156" s="195"/>
      <c r="D156" s="195"/>
      <c r="E156" s="195"/>
      <c r="F156" s="195"/>
      <c r="G156" s="196"/>
    </row>
    <row r="157" spans="1:7" s="21" customFormat="1" ht="60">
      <c r="A157" s="179" t="s">
        <v>794</v>
      </c>
      <c r="B157" s="179" t="s">
        <v>762</v>
      </c>
      <c r="C157" s="179" t="s">
        <v>795</v>
      </c>
      <c r="D157" s="179" t="s">
        <v>367</v>
      </c>
      <c r="E157" s="178">
        <v>1</v>
      </c>
      <c r="F157" s="179" t="s">
        <v>759</v>
      </c>
      <c r="G157" s="179" t="s">
        <v>784</v>
      </c>
    </row>
    <row r="158" spans="1:7" s="21" customFormat="1" ht="60">
      <c r="A158" s="179" t="s">
        <v>796</v>
      </c>
      <c r="B158" s="179" t="s">
        <v>762</v>
      </c>
      <c r="C158" s="179" t="s">
        <v>797</v>
      </c>
      <c r="D158" s="179" t="s">
        <v>367</v>
      </c>
      <c r="E158" s="178">
        <v>1</v>
      </c>
      <c r="F158" s="179" t="s">
        <v>759</v>
      </c>
      <c r="G158" s="179" t="s">
        <v>784</v>
      </c>
    </row>
    <row r="159" spans="1:7" s="21" customFormat="1" ht="62.25" customHeight="1">
      <c r="A159" s="179" t="s">
        <v>798</v>
      </c>
      <c r="B159" s="179" t="s">
        <v>762</v>
      </c>
      <c r="C159" s="179" t="s">
        <v>799</v>
      </c>
      <c r="D159" s="179" t="s">
        <v>367</v>
      </c>
      <c r="E159" s="178">
        <v>1</v>
      </c>
      <c r="F159" s="179" t="s">
        <v>759</v>
      </c>
      <c r="G159" s="179" t="s">
        <v>784</v>
      </c>
    </row>
    <row r="160" spans="1:7" s="21" customFormat="1" ht="72.75" customHeight="1">
      <c r="A160" s="179" t="s">
        <v>800</v>
      </c>
      <c r="B160" s="179" t="s">
        <v>762</v>
      </c>
      <c r="C160" s="179" t="s">
        <v>801</v>
      </c>
      <c r="D160" s="179" t="s">
        <v>367</v>
      </c>
      <c r="E160" s="178">
        <v>1</v>
      </c>
      <c r="F160" s="179" t="s">
        <v>759</v>
      </c>
      <c r="G160" s="179" t="s">
        <v>784</v>
      </c>
    </row>
    <row r="161" spans="1:7" s="21" customFormat="1" ht="15.75">
      <c r="A161" s="194" t="s">
        <v>802</v>
      </c>
      <c r="B161" s="195"/>
      <c r="C161" s="195"/>
      <c r="D161" s="195"/>
      <c r="E161" s="195"/>
      <c r="F161" s="195"/>
      <c r="G161" s="196"/>
    </row>
    <row r="162" spans="1:7" s="21" customFormat="1" ht="15.75">
      <c r="A162" s="194" t="s">
        <v>115</v>
      </c>
      <c r="B162" s="195"/>
      <c r="C162" s="195"/>
      <c r="D162" s="195"/>
      <c r="E162" s="195"/>
      <c r="F162" s="195"/>
      <c r="G162" s="196"/>
    </row>
    <row r="163" spans="1:7" s="21" customFormat="1" ht="87" customHeight="1">
      <c r="A163" s="179" t="s">
        <v>803</v>
      </c>
      <c r="B163" s="179" t="s">
        <v>155</v>
      </c>
      <c r="C163" s="178">
        <v>1</v>
      </c>
      <c r="D163" s="179" t="s">
        <v>122</v>
      </c>
      <c r="E163" s="178">
        <v>1</v>
      </c>
      <c r="F163" s="179" t="s">
        <v>804</v>
      </c>
      <c r="G163" s="179" t="s">
        <v>805</v>
      </c>
    </row>
    <row r="164" spans="1:7" s="21" customFormat="1" ht="86.25" customHeight="1">
      <c r="A164" s="179" t="s">
        <v>806</v>
      </c>
      <c r="B164" s="179" t="s">
        <v>119</v>
      </c>
      <c r="C164" s="178">
        <v>1</v>
      </c>
      <c r="D164" s="179" t="s">
        <v>122</v>
      </c>
      <c r="E164" s="178">
        <v>1</v>
      </c>
      <c r="F164" s="179" t="s">
        <v>807</v>
      </c>
      <c r="G164" s="179" t="s">
        <v>808</v>
      </c>
    </row>
    <row r="165" spans="1:7" s="21" customFormat="1" ht="75">
      <c r="A165" s="179" t="s">
        <v>116</v>
      </c>
      <c r="B165" s="179" t="s">
        <v>119</v>
      </c>
      <c r="C165" s="178">
        <v>1</v>
      </c>
      <c r="D165" s="179" t="s">
        <v>123</v>
      </c>
      <c r="E165" s="178">
        <v>1</v>
      </c>
      <c r="F165" s="179" t="s">
        <v>809</v>
      </c>
      <c r="G165" s="179" t="s">
        <v>810</v>
      </c>
    </row>
    <row r="166" spans="1:7" s="21" customFormat="1" ht="100.5" customHeight="1">
      <c r="A166" s="179" t="s">
        <v>811</v>
      </c>
      <c r="B166" s="179" t="s">
        <v>119</v>
      </c>
      <c r="C166" s="178">
        <v>1</v>
      </c>
      <c r="D166" s="179" t="s">
        <v>123</v>
      </c>
      <c r="E166" s="178">
        <v>1</v>
      </c>
      <c r="F166" s="179" t="s">
        <v>812</v>
      </c>
      <c r="G166" s="179" t="s">
        <v>813</v>
      </c>
    </row>
    <row r="167" spans="1:7" s="21" customFormat="1" ht="30">
      <c r="A167" s="179" t="s">
        <v>117</v>
      </c>
      <c r="B167" s="179" t="s">
        <v>156</v>
      </c>
      <c r="C167" s="178">
        <v>1</v>
      </c>
      <c r="D167" s="179" t="s">
        <v>123</v>
      </c>
      <c r="E167" s="178">
        <v>1</v>
      </c>
      <c r="F167" s="179" t="s">
        <v>814</v>
      </c>
      <c r="G167" s="179" t="s">
        <v>815</v>
      </c>
    </row>
    <row r="168" spans="1:7" s="21" customFormat="1" ht="60">
      <c r="A168" s="179" t="s">
        <v>395</v>
      </c>
      <c r="B168" s="179" t="s">
        <v>118</v>
      </c>
      <c r="C168" s="178">
        <v>1</v>
      </c>
      <c r="D168" s="179" t="s">
        <v>123</v>
      </c>
      <c r="E168" s="178">
        <v>1</v>
      </c>
      <c r="F168" s="179" t="s">
        <v>817</v>
      </c>
      <c r="G168" s="179" t="s">
        <v>816</v>
      </c>
    </row>
    <row r="169" spans="1:7" s="21" customFormat="1" ht="15.75">
      <c r="A169" s="194" t="s">
        <v>818</v>
      </c>
      <c r="B169" s="195"/>
      <c r="C169" s="195"/>
      <c r="D169" s="195"/>
      <c r="E169" s="195"/>
      <c r="F169" s="195"/>
      <c r="G169" s="196"/>
    </row>
    <row r="170" spans="1:7" s="21" customFormat="1" ht="30">
      <c r="A170" s="179" t="s">
        <v>157</v>
      </c>
      <c r="B170" s="179" t="s">
        <v>158</v>
      </c>
      <c r="C170" s="179" t="s">
        <v>819</v>
      </c>
      <c r="D170" s="179" t="s">
        <v>159</v>
      </c>
      <c r="E170" s="178">
        <v>0.85</v>
      </c>
      <c r="F170" s="179" t="s">
        <v>820</v>
      </c>
      <c r="G170" s="179" t="s">
        <v>821</v>
      </c>
    </row>
    <row r="171" spans="1:7" s="21" customFormat="1" ht="15.75">
      <c r="A171" s="194" t="s">
        <v>862</v>
      </c>
      <c r="B171" s="195"/>
      <c r="C171" s="195"/>
      <c r="D171" s="195"/>
      <c r="E171" s="195"/>
      <c r="F171" s="195"/>
      <c r="G171" s="196"/>
    </row>
    <row r="172" spans="1:7" s="21" customFormat="1" ht="68.25" customHeight="1">
      <c r="A172" s="179" t="s">
        <v>822</v>
      </c>
      <c r="B172" s="179" t="s">
        <v>120</v>
      </c>
      <c r="C172" s="179" t="s">
        <v>823</v>
      </c>
      <c r="D172" s="179" t="s">
        <v>367</v>
      </c>
      <c r="E172" s="178">
        <v>0.2</v>
      </c>
      <c r="F172" s="179" t="s">
        <v>824</v>
      </c>
      <c r="G172" s="179" t="s">
        <v>825</v>
      </c>
    </row>
    <row r="173" spans="1:7" s="21" customFormat="1" ht="45">
      <c r="A173" s="179" t="s">
        <v>826</v>
      </c>
      <c r="B173" s="179" t="s">
        <v>827</v>
      </c>
      <c r="C173" s="178">
        <v>1</v>
      </c>
      <c r="D173" s="179" t="s">
        <v>828</v>
      </c>
      <c r="E173" s="178">
        <v>0.5</v>
      </c>
      <c r="F173" s="179" t="s">
        <v>829</v>
      </c>
      <c r="G173" s="179" t="s">
        <v>830</v>
      </c>
    </row>
    <row r="174" spans="1:7" s="21" customFormat="1" ht="45">
      <c r="A174" s="179" t="s">
        <v>831</v>
      </c>
      <c r="B174" s="179" t="s">
        <v>832</v>
      </c>
      <c r="C174" s="178">
        <v>1</v>
      </c>
      <c r="D174" s="179" t="s">
        <v>833</v>
      </c>
      <c r="E174" s="178">
        <v>0.5</v>
      </c>
      <c r="F174" s="179" t="s">
        <v>834</v>
      </c>
      <c r="G174" s="179" t="s">
        <v>835</v>
      </c>
    </row>
    <row r="175" spans="1:7" s="21" customFormat="1" ht="30">
      <c r="A175" s="179" t="s">
        <v>396</v>
      </c>
      <c r="B175" s="179" t="s">
        <v>120</v>
      </c>
      <c r="C175" s="179" t="s">
        <v>397</v>
      </c>
      <c r="D175" s="179" t="s">
        <v>398</v>
      </c>
      <c r="E175" s="178">
        <v>0.3</v>
      </c>
      <c r="F175" s="179" t="s">
        <v>836</v>
      </c>
      <c r="G175" s="179" t="s">
        <v>399</v>
      </c>
    </row>
    <row r="176" spans="1:7" s="21" customFormat="1" ht="30">
      <c r="A176" s="179" t="s">
        <v>837</v>
      </c>
      <c r="B176" s="179" t="s">
        <v>151</v>
      </c>
      <c r="C176" s="178" t="s">
        <v>397</v>
      </c>
      <c r="D176" s="179" t="s">
        <v>838</v>
      </c>
      <c r="E176" s="178">
        <v>0.2</v>
      </c>
      <c r="F176" s="179" t="s">
        <v>839</v>
      </c>
      <c r="G176" s="179" t="s">
        <v>840</v>
      </c>
    </row>
    <row r="177" spans="1:7" s="21" customFormat="1" ht="60">
      <c r="A177" s="179" t="s">
        <v>841</v>
      </c>
      <c r="B177" s="179" t="s">
        <v>842</v>
      </c>
      <c r="C177" s="178">
        <v>1</v>
      </c>
      <c r="D177" s="179" t="s">
        <v>843</v>
      </c>
      <c r="E177" s="178">
        <v>1</v>
      </c>
      <c r="F177" s="179" t="s">
        <v>844</v>
      </c>
      <c r="G177" s="179" t="s">
        <v>845</v>
      </c>
    </row>
    <row r="178" spans="1:7" s="21" customFormat="1" ht="45">
      <c r="A178" s="179" t="s">
        <v>846</v>
      </c>
      <c r="B178" s="179" t="s">
        <v>847</v>
      </c>
      <c r="C178" s="178">
        <v>1</v>
      </c>
      <c r="D178" s="179" t="s">
        <v>848</v>
      </c>
      <c r="E178" s="178">
        <v>0.3</v>
      </c>
      <c r="F178" s="179" t="s">
        <v>849</v>
      </c>
      <c r="G178" s="179" t="s">
        <v>850</v>
      </c>
    </row>
    <row r="179" spans="1:7" s="21" customFormat="1" ht="45">
      <c r="A179" s="179" t="s">
        <v>851</v>
      </c>
      <c r="B179" s="179" t="s">
        <v>852</v>
      </c>
      <c r="C179" s="179" t="s">
        <v>853</v>
      </c>
      <c r="D179" s="179" t="s">
        <v>854</v>
      </c>
      <c r="E179" s="178">
        <v>1</v>
      </c>
      <c r="F179" s="179" t="s">
        <v>863</v>
      </c>
      <c r="G179" s="179" t="s">
        <v>855</v>
      </c>
    </row>
    <row r="180" spans="1:7" s="21" customFormat="1" ht="30">
      <c r="A180" s="179" t="s">
        <v>856</v>
      </c>
      <c r="B180" s="179" t="s">
        <v>857</v>
      </c>
      <c r="C180" s="179" t="s">
        <v>858</v>
      </c>
      <c r="D180" s="179" t="s">
        <v>859</v>
      </c>
      <c r="E180" s="178">
        <v>0.3</v>
      </c>
      <c r="F180" s="179" t="s">
        <v>860</v>
      </c>
      <c r="G180" s="179" t="s">
        <v>861</v>
      </c>
    </row>
    <row r="181" spans="1:7" s="21" customFormat="1" ht="15.75">
      <c r="A181" s="194" t="s">
        <v>400</v>
      </c>
      <c r="B181" s="195"/>
      <c r="C181" s="195"/>
      <c r="D181" s="195"/>
      <c r="E181" s="195"/>
      <c r="F181" s="195"/>
      <c r="G181" s="196"/>
    </row>
    <row r="182" spans="1:7" s="21" customFormat="1" ht="30">
      <c r="A182" s="179" t="s">
        <v>401</v>
      </c>
      <c r="B182" s="179" t="s">
        <v>402</v>
      </c>
      <c r="C182" s="179" t="s">
        <v>864</v>
      </c>
      <c r="D182" s="179" t="s">
        <v>159</v>
      </c>
      <c r="E182" s="178">
        <v>1</v>
      </c>
      <c r="F182" s="179" t="s">
        <v>864</v>
      </c>
      <c r="G182" s="179" t="s">
        <v>865</v>
      </c>
    </row>
    <row r="183" spans="1:7" s="21" customFormat="1" ht="30">
      <c r="A183" s="179" t="s">
        <v>157</v>
      </c>
      <c r="B183" s="179" t="s">
        <v>158</v>
      </c>
      <c r="C183" s="179" t="s">
        <v>866</v>
      </c>
      <c r="D183" s="179" t="s">
        <v>159</v>
      </c>
      <c r="E183" s="178">
        <v>0.6</v>
      </c>
      <c r="F183" s="179" t="s">
        <v>867</v>
      </c>
      <c r="G183" s="179" t="s">
        <v>403</v>
      </c>
    </row>
    <row r="184" spans="1:7" s="21" customFormat="1" ht="15.75">
      <c r="A184" s="194" t="s">
        <v>115</v>
      </c>
      <c r="B184" s="195"/>
      <c r="C184" s="195"/>
      <c r="D184" s="195"/>
      <c r="E184" s="195"/>
      <c r="F184" s="195"/>
      <c r="G184" s="196"/>
    </row>
    <row r="185" spans="1:7" s="21" customFormat="1" ht="75">
      <c r="A185" s="179" t="s">
        <v>227</v>
      </c>
      <c r="B185" s="179" t="s">
        <v>155</v>
      </c>
      <c r="C185" s="178">
        <v>1</v>
      </c>
      <c r="D185" s="179" t="s">
        <v>122</v>
      </c>
      <c r="E185" s="178">
        <v>1</v>
      </c>
      <c r="F185" s="179">
        <v>2</v>
      </c>
      <c r="G185" s="179" t="s">
        <v>868</v>
      </c>
    </row>
    <row r="186" spans="1:7" s="21" customFormat="1" ht="60">
      <c r="A186" s="179" t="s">
        <v>869</v>
      </c>
      <c r="B186" s="179" t="s">
        <v>404</v>
      </c>
      <c r="C186" s="178">
        <v>1</v>
      </c>
      <c r="D186" s="179" t="s">
        <v>405</v>
      </c>
      <c r="E186" s="178">
        <v>1</v>
      </c>
      <c r="F186" s="179">
        <v>1</v>
      </c>
      <c r="G186" s="179" t="s">
        <v>870</v>
      </c>
    </row>
    <row r="187" spans="1:7" s="21" customFormat="1" ht="75">
      <c r="A187" s="179" t="s">
        <v>116</v>
      </c>
      <c r="B187" s="179" t="s">
        <v>119</v>
      </c>
      <c r="C187" s="178">
        <v>1</v>
      </c>
      <c r="D187" s="179" t="s">
        <v>123</v>
      </c>
      <c r="E187" s="178">
        <v>1</v>
      </c>
      <c r="F187" s="179" t="s">
        <v>871</v>
      </c>
      <c r="G187" s="179" t="s">
        <v>872</v>
      </c>
    </row>
    <row r="188" spans="1:7" s="21" customFormat="1" ht="60">
      <c r="A188" s="179" t="s">
        <v>406</v>
      </c>
      <c r="B188" s="179" t="s">
        <v>873</v>
      </c>
      <c r="C188" s="178">
        <v>1</v>
      </c>
      <c r="D188" s="179" t="s">
        <v>121</v>
      </c>
      <c r="E188" s="178">
        <v>1</v>
      </c>
      <c r="F188" s="179" t="s">
        <v>883</v>
      </c>
      <c r="G188" s="179" t="s">
        <v>874</v>
      </c>
    </row>
    <row r="189" spans="1:7" s="21" customFormat="1" ht="45">
      <c r="A189" s="179" t="s">
        <v>408</v>
      </c>
      <c r="B189" s="179" t="s">
        <v>119</v>
      </c>
      <c r="C189" s="178">
        <v>1</v>
      </c>
      <c r="D189" s="179" t="s">
        <v>121</v>
      </c>
      <c r="E189" s="178">
        <v>1</v>
      </c>
      <c r="F189" s="179" t="s">
        <v>875</v>
      </c>
      <c r="G189" s="179" t="s">
        <v>876</v>
      </c>
    </row>
    <row r="190" spans="1:7" s="21" customFormat="1" ht="30">
      <c r="A190" s="179" t="s">
        <v>117</v>
      </c>
      <c r="B190" s="179" t="s">
        <v>156</v>
      </c>
      <c r="C190" s="178">
        <v>1</v>
      </c>
      <c r="D190" s="179" t="s">
        <v>123</v>
      </c>
      <c r="E190" s="178">
        <v>1</v>
      </c>
      <c r="F190" s="179" t="s">
        <v>864</v>
      </c>
      <c r="G190" s="179" t="s">
        <v>407</v>
      </c>
    </row>
    <row r="191" spans="1:7" s="21" customFormat="1" ht="30">
      <c r="A191" s="179" t="s">
        <v>395</v>
      </c>
      <c r="B191" s="179" t="s">
        <v>118</v>
      </c>
      <c r="C191" s="178">
        <v>1</v>
      </c>
      <c r="D191" s="179" t="s">
        <v>123</v>
      </c>
      <c r="E191" s="178">
        <v>1</v>
      </c>
      <c r="F191" s="179" t="s">
        <v>864</v>
      </c>
      <c r="G191" s="179" t="s">
        <v>407</v>
      </c>
    </row>
    <row r="192" spans="1:7" s="21" customFormat="1" ht="15.75">
      <c r="A192" s="507" t="s">
        <v>150</v>
      </c>
      <c r="B192" s="508"/>
      <c r="C192" s="508"/>
      <c r="D192" s="508"/>
      <c r="E192" s="508"/>
      <c r="F192" s="508"/>
      <c r="G192" s="509"/>
    </row>
    <row r="193" spans="1:7" s="21" customFormat="1" ht="120">
      <c r="A193" s="179" t="s">
        <v>877</v>
      </c>
      <c r="B193" s="179" t="s">
        <v>878</v>
      </c>
      <c r="C193" s="179" t="s">
        <v>879</v>
      </c>
      <c r="D193" s="179" t="s">
        <v>880</v>
      </c>
      <c r="E193" s="178">
        <v>1</v>
      </c>
      <c r="F193" s="179" t="s">
        <v>881</v>
      </c>
      <c r="G193" s="179" t="s">
        <v>882</v>
      </c>
    </row>
    <row r="194" spans="1:7" s="21" customFormat="1" ht="180">
      <c r="A194" s="510" t="s">
        <v>409</v>
      </c>
      <c r="B194" s="179" t="s">
        <v>410</v>
      </c>
      <c r="C194" s="178">
        <v>0.75</v>
      </c>
      <c r="D194" s="179" t="s">
        <v>411</v>
      </c>
      <c r="E194" s="178">
        <v>0.45</v>
      </c>
      <c r="F194" s="179" t="s">
        <v>412</v>
      </c>
      <c r="G194" s="179" t="s">
        <v>413</v>
      </c>
    </row>
    <row r="195" spans="1:7" s="21" customFormat="1" ht="173.25" customHeight="1">
      <c r="A195" s="511"/>
      <c r="B195" s="179" t="s">
        <v>414</v>
      </c>
      <c r="C195" s="178">
        <v>0.85</v>
      </c>
      <c r="D195" s="179" t="s">
        <v>411</v>
      </c>
      <c r="E195" s="178">
        <v>0.5</v>
      </c>
      <c r="F195" s="179" t="s">
        <v>415</v>
      </c>
      <c r="G195" s="179" t="s">
        <v>416</v>
      </c>
    </row>
    <row r="196" spans="1:7" s="21" customFormat="1" ht="15.75">
      <c r="A196" s="194" t="s">
        <v>418</v>
      </c>
      <c r="B196" s="195"/>
      <c r="C196" s="195"/>
      <c r="D196" s="195"/>
      <c r="E196" s="195"/>
      <c r="F196" s="195"/>
      <c r="G196" s="196"/>
    </row>
    <row r="197" spans="1:7" s="21" customFormat="1" ht="90.75" customHeight="1">
      <c r="A197" s="131" t="s">
        <v>451</v>
      </c>
      <c r="B197" s="131" t="s">
        <v>684</v>
      </c>
      <c r="C197" s="158" t="s">
        <v>452</v>
      </c>
      <c r="D197" s="131" t="s">
        <v>453</v>
      </c>
      <c r="E197" s="132">
        <v>1</v>
      </c>
      <c r="F197" s="132" t="s">
        <v>454</v>
      </c>
      <c r="G197" s="52" t="s">
        <v>455</v>
      </c>
    </row>
    <row r="198" spans="1:7" s="21" customFormat="1" ht="75" customHeight="1">
      <c r="A198" s="131" t="s">
        <v>685</v>
      </c>
      <c r="B198" s="131" t="s">
        <v>456</v>
      </c>
      <c r="C198" s="151"/>
      <c r="D198" s="131" t="s">
        <v>457</v>
      </c>
      <c r="E198" s="132">
        <v>1</v>
      </c>
      <c r="F198" s="131" t="s">
        <v>454</v>
      </c>
      <c r="G198" s="52" t="s">
        <v>458</v>
      </c>
    </row>
    <row r="199" spans="1:7" s="21" customFormat="1" ht="118.5" customHeight="1">
      <c r="A199" s="131" t="s">
        <v>459</v>
      </c>
      <c r="B199" s="131" t="s">
        <v>460</v>
      </c>
      <c r="C199" s="151"/>
      <c r="D199" s="131" t="s">
        <v>461</v>
      </c>
      <c r="E199" s="132">
        <v>1</v>
      </c>
      <c r="F199" s="132" t="s">
        <v>454</v>
      </c>
      <c r="G199" s="52" t="s">
        <v>462</v>
      </c>
    </row>
    <row r="200" spans="1:7" s="21" customFormat="1" ht="122.25" customHeight="1">
      <c r="A200" s="131" t="s">
        <v>463</v>
      </c>
      <c r="B200" s="131" t="s">
        <v>464</v>
      </c>
      <c r="C200" s="151"/>
      <c r="D200" s="131" t="s">
        <v>461</v>
      </c>
      <c r="E200" s="132">
        <v>1</v>
      </c>
      <c r="F200" s="132" t="s">
        <v>454</v>
      </c>
      <c r="G200" s="52" t="s">
        <v>465</v>
      </c>
    </row>
    <row r="201" spans="1:7" s="21" customFormat="1" ht="86.25" customHeight="1">
      <c r="A201" s="131" t="s">
        <v>466</v>
      </c>
      <c r="B201" s="131" t="s">
        <v>467</v>
      </c>
      <c r="C201" s="151"/>
      <c r="D201" s="131" t="s">
        <v>453</v>
      </c>
      <c r="E201" s="132">
        <v>1</v>
      </c>
      <c r="F201" s="132" t="s">
        <v>454</v>
      </c>
      <c r="G201" s="52" t="s">
        <v>468</v>
      </c>
    </row>
    <row r="202" spans="1:7" s="21" customFormat="1" ht="93.75" customHeight="1">
      <c r="A202" s="131" t="s">
        <v>469</v>
      </c>
      <c r="B202" s="131" t="s">
        <v>470</v>
      </c>
      <c r="C202" s="151"/>
      <c r="D202" s="131" t="s">
        <v>471</v>
      </c>
      <c r="E202" s="132">
        <v>1</v>
      </c>
      <c r="F202" s="132" t="s">
        <v>454</v>
      </c>
      <c r="G202" s="52" t="s">
        <v>472</v>
      </c>
    </row>
    <row r="203" spans="1:7" s="21" customFormat="1" ht="81.75" customHeight="1">
      <c r="A203" s="131" t="s">
        <v>473</v>
      </c>
      <c r="B203" s="131" t="s">
        <v>474</v>
      </c>
      <c r="C203" s="151"/>
      <c r="D203" s="131" t="s">
        <v>471</v>
      </c>
      <c r="E203" s="132">
        <v>1</v>
      </c>
      <c r="F203" s="132" t="s">
        <v>454</v>
      </c>
      <c r="G203" s="52" t="s">
        <v>475</v>
      </c>
    </row>
    <row r="204" spans="1:7" s="21" customFormat="1" ht="75" customHeight="1">
      <c r="A204" s="131" t="s">
        <v>476</v>
      </c>
      <c r="B204" s="131" t="s">
        <v>477</v>
      </c>
      <c r="C204" s="151"/>
      <c r="D204" s="131" t="s">
        <v>453</v>
      </c>
      <c r="E204" s="132">
        <v>1</v>
      </c>
      <c r="F204" s="132" t="s">
        <v>454</v>
      </c>
      <c r="G204" s="52" t="s">
        <v>478</v>
      </c>
    </row>
    <row r="205" spans="1:7" s="21" customFormat="1" ht="82.5" customHeight="1">
      <c r="A205" s="131" t="s">
        <v>479</v>
      </c>
      <c r="B205" s="131" t="s">
        <v>480</v>
      </c>
      <c r="C205" s="151"/>
      <c r="D205" s="131" t="s">
        <v>453</v>
      </c>
      <c r="E205" s="132">
        <v>1</v>
      </c>
      <c r="F205" s="132" t="s">
        <v>454</v>
      </c>
      <c r="G205" s="52" t="s">
        <v>481</v>
      </c>
    </row>
    <row r="206" spans="1:7" s="21" customFormat="1" ht="75" customHeight="1">
      <c r="A206" s="131" t="s">
        <v>482</v>
      </c>
      <c r="B206" s="131" t="s">
        <v>483</v>
      </c>
      <c r="C206" s="151"/>
      <c r="D206" s="131" t="s">
        <v>453</v>
      </c>
      <c r="E206" s="132">
        <v>1</v>
      </c>
      <c r="F206" s="132" t="s">
        <v>454</v>
      </c>
      <c r="G206" s="52" t="s">
        <v>484</v>
      </c>
    </row>
    <row r="207" spans="1:7" s="21" customFormat="1" ht="75" customHeight="1">
      <c r="A207" s="131" t="s">
        <v>686</v>
      </c>
      <c r="B207" s="131" t="s">
        <v>485</v>
      </c>
      <c r="C207" s="151"/>
      <c r="D207" s="131" t="s">
        <v>453</v>
      </c>
      <c r="E207" s="132">
        <v>1</v>
      </c>
      <c r="F207" s="132" t="s">
        <v>454</v>
      </c>
      <c r="G207" s="131" t="s">
        <v>454</v>
      </c>
    </row>
    <row r="208" spans="1:7" s="21" customFormat="1" ht="119.25" customHeight="1">
      <c r="A208" s="131" t="s">
        <v>486</v>
      </c>
      <c r="B208" s="131" t="s">
        <v>487</v>
      </c>
      <c r="C208" s="159"/>
      <c r="D208" s="131" t="s">
        <v>453</v>
      </c>
      <c r="E208" s="132">
        <v>1</v>
      </c>
      <c r="F208" s="132" t="s">
        <v>454</v>
      </c>
      <c r="G208" s="131" t="s">
        <v>454</v>
      </c>
    </row>
    <row r="209" spans="1:7" s="21" customFormat="1" ht="110.25" customHeight="1">
      <c r="A209" s="131" t="s">
        <v>488</v>
      </c>
      <c r="B209" s="167" t="s">
        <v>489</v>
      </c>
      <c r="C209" s="133"/>
      <c r="D209" s="131" t="s">
        <v>490</v>
      </c>
      <c r="E209" s="134">
        <v>1</v>
      </c>
      <c r="F209" s="166"/>
      <c r="G209" s="163"/>
    </row>
    <row r="210" spans="1:7" s="21" customFormat="1" ht="111" customHeight="1">
      <c r="A210" s="131" t="s">
        <v>687</v>
      </c>
      <c r="B210" s="168" t="s">
        <v>688</v>
      </c>
      <c r="C210" s="131"/>
      <c r="D210" s="131" t="s">
        <v>689</v>
      </c>
      <c r="E210" s="134">
        <v>1</v>
      </c>
      <c r="F210" s="134" t="s">
        <v>454</v>
      </c>
      <c r="G210" s="180"/>
    </row>
    <row r="211" spans="1:7" s="21" customFormat="1" ht="141.75" customHeight="1">
      <c r="A211" s="144" t="s">
        <v>491</v>
      </c>
      <c r="B211" s="160" t="s">
        <v>492</v>
      </c>
      <c r="C211" s="164" t="s">
        <v>493</v>
      </c>
      <c r="D211" s="164" t="s">
        <v>494</v>
      </c>
      <c r="E211" s="165">
        <v>1</v>
      </c>
      <c r="F211" s="161"/>
      <c r="G211" s="553" t="s">
        <v>495</v>
      </c>
    </row>
    <row r="212" spans="1:7" s="21" customFormat="1" ht="96.75" customHeight="1">
      <c r="A212" s="144" t="s">
        <v>496</v>
      </c>
      <c r="B212" s="160" t="s">
        <v>497</v>
      </c>
      <c r="C212" s="137"/>
      <c r="D212" s="138"/>
      <c r="E212" s="135">
        <v>1</v>
      </c>
      <c r="F212" s="139"/>
      <c r="G212" s="140" t="s">
        <v>498</v>
      </c>
    </row>
    <row r="213" spans="1:7" s="21" customFormat="1" ht="236.25" customHeight="1">
      <c r="A213" s="144"/>
      <c r="B213" s="160" t="s">
        <v>499</v>
      </c>
      <c r="C213" s="141"/>
      <c r="D213" s="136"/>
      <c r="E213" s="142">
        <v>1</v>
      </c>
      <c r="F213" s="143" t="s">
        <v>500</v>
      </c>
      <c r="G213" s="136"/>
    </row>
    <row r="214" spans="1:7" s="21" customFormat="1" ht="112.5" customHeight="1">
      <c r="A214" s="144" t="s">
        <v>501</v>
      </c>
      <c r="B214" s="169" t="s">
        <v>502</v>
      </c>
      <c r="C214" s="144" t="s">
        <v>503</v>
      </c>
      <c r="D214" s="144" t="s">
        <v>504</v>
      </c>
      <c r="E214" s="145">
        <v>1</v>
      </c>
      <c r="F214" s="145"/>
      <c r="G214" s="146" t="s">
        <v>194</v>
      </c>
    </row>
    <row r="215" spans="1:7" s="21" customFormat="1" ht="123" customHeight="1">
      <c r="A215" s="131" t="s">
        <v>505</v>
      </c>
      <c r="B215" s="163" t="s">
        <v>506</v>
      </c>
      <c r="C215" s="147" t="s">
        <v>507</v>
      </c>
      <c r="D215" s="131" t="s">
        <v>508</v>
      </c>
      <c r="E215" s="134">
        <v>1</v>
      </c>
      <c r="F215" s="148" t="s">
        <v>509</v>
      </c>
      <c r="G215" s="131" t="s">
        <v>510</v>
      </c>
    </row>
    <row r="216" spans="1:7" s="21" customFormat="1" ht="279" customHeight="1">
      <c r="A216" s="131" t="s">
        <v>511</v>
      </c>
      <c r="B216" s="163" t="s">
        <v>512</v>
      </c>
      <c r="C216" s="131" t="s">
        <v>513</v>
      </c>
      <c r="D216" s="131" t="s">
        <v>514</v>
      </c>
      <c r="E216" s="149" t="s">
        <v>515</v>
      </c>
      <c r="F216" s="148" t="s">
        <v>516</v>
      </c>
      <c r="G216" s="131" t="s">
        <v>517</v>
      </c>
    </row>
    <row r="217" spans="1:7" s="21" customFormat="1" ht="130.5" customHeight="1">
      <c r="A217" s="131" t="s">
        <v>518</v>
      </c>
      <c r="B217" s="131" t="s">
        <v>519</v>
      </c>
      <c r="C217" s="131" t="s">
        <v>520</v>
      </c>
      <c r="D217" s="147" t="s">
        <v>521</v>
      </c>
      <c r="E217" s="134">
        <v>1</v>
      </c>
      <c r="F217" s="147" t="s">
        <v>522</v>
      </c>
      <c r="G217" s="150" t="s">
        <v>523</v>
      </c>
    </row>
    <row r="218" spans="1:7" s="21" customFormat="1" ht="128.25" customHeight="1">
      <c r="A218" s="131" t="s">
        <v>524</v>
      </c>
      <c r="B218" s="131" t="s">
        <v>525</v>
      </c>
      <c r="C218" s="158" t="s">
        <v>526</v>
      </c>
      <c r="D218" s="131" t="s">
        <v>527</v>
      </c>
      <c r="E218" s="132">
        <v>1</v>
      </c>
      <c r="F218" s="131" t="s">
        <v>528</v>
      </c>
      <c r="G218" s="75" t="s">
        <v>529</v>
      </c>
    </row>
    <row r="219" spans="1:7" s="21" customFormat="1" ht="114.75" customHeight="1">
      <c r="A219" s="131" t="s">
        <v>530</v>
      </c>
      <c r="B219" s="131" t="s">
        <v>531</v>
      </c>
      <c r="C219" s="151"/>
      <c r="D219" s="131" t="s">
        <v>532</v>
      </c>
      <c r="E219" s="132">
        <v>1</v>
      </c>
      <c r="F219" s="132" t="s">
        <v>454</v>
      </c>
      <c r="G219" s="75" t="s">
        <v>533</v>
      </c>
    </row>
    <row r="220" spans="1:7" s="21" customFormat="1" ht="123.75" customHeight="1">
      <c r="A220" s="131" t="s">
        <v>534</v>
      </c>
      <c r="B220" s="131" t="s">
        <v>535</v>
      </c>
      <c r="C220" s="151"/>
      <c r="D220" s="131" t="s">
        <v>532</v>
      </c>
      <c r="E220" s="132">
        <v>1</v>
      </c>
      <c r="F220" s="132" t="s">
        <v>454</v>
      </c>
      <c r="G220" s="75" t="s">
        <v>536</v>
      </c>
    </row>
    <row r="221" spans="1:7" s="21" customFormat="1" ht="120.75" customHeight="1">
      <c r="A221" s="131" t="s">
        <v>537</v>
      </c>
      <c r="B221" s="131" t="s">
        <v>538</v>
      </c>
      <c r="C221" s="151"/>
      <c r="D221" s="131" t="s">
        <v>532</v>
      </c>
      <c r="E221" s="132">
        <v>1</v>
      </c>
      <c r="F221" s="132" t="s">
        <v>454</v>
      </c>
      <c r="G221" s="75" t="s">
        <v>539</v>
      </c>
    </row>
    <row r="222" spans="1:7" s="21" customFormat="1" ht="128.25" customHeight="1">
      <c r="A222" s="131" t="s">
        <v>540</v>
      </c>
      <c r="B222" s="131" t="s">
        <v>541</v>
      </c>
      <c r="C222" s="151"/>
      <c r="D222" s="131" t="s">
        <v>532</v>
      </c>
      <c r="E222" s="132">
        <v>1</v>
      </c>
      <c r="F222" s="132" t="s">
        <v>454</v>
      </c>
      <c r="G222" s="75" t="s">
        <v>542</v>
      </c>
    </row>
    <row r="223" spans="1:7" s="21" customFormat="1" ht="132" customHeight="1">
      <c r="A223" s="131" t="s">
        <v>543</v>
      </c>
      <c r="B223" s="131" t="s">
        <v>544</v>
      </c>
      <c r="C223" s="151"/>
      <c r="D223" s="131" t="s">
        <v>532</v>
      </c>
      <c r="E223" s="132">
        <v>1</v>
      </c>
      <c r="F223" s="132" t="s">
        <v>454</v>
      </c>
      <c r="G223" s="75" t="s">
        <v>545</v>
      </c>
    </row>
    <row r="224" spans="1:7" s="21" customFormat="1" ht="86.25" customHeight="1">
      <c r="A224" s="131" t="s">
        <v>546</v>
      </c>
      <c r="B224" s="131" t="s">
        <v>547</v>
      </c>
      <c r="C224" s="152"/>
      <c r="D224" s="131" t="s">
        <v>532</v>
      </c>
      <c r="E224" s="132">
        <v>1</v>
      </c>
      <c r="F224" s="132" t="s">
        <v>454</v>
      </c>
      <c r="G224" s="75" t="s">
        <v>548</v>
      </c>
    </row>
    <row r="225" spans="1:7" s="21" customFormat="1" ht="185.25" customHeight="1">
      <c r="A225" s="131" t="s">
        <v>549</v>
      </c>
      <c r="B225" s="131" t="s">
        <v>550</v>
      </c>
      <c r="C225" s="152"/>
      <c r="D225" s="131" t="s">
        <v>551</v>
      </c>
      <c r="E225" s="132">
        <v>1</v>
      </c>
      <c r="F225" s="132" t="s">
        <v>454</v>
      </c>
      <c r="G225" s="75" t="s">
        <v>552</v>
      </c>
    </row>
    <row r="226" spans="1:7" s="21" customFormat="1" ht="75" customHeight="1">
      <c r="A226" s="153" t="s">
        <v>553</v>
      </c>
      <c r="B226" s="153" t="s">
        <v>554</v>
      </c>
      <c r="C226" s="154" t="s">
        <v>555</v>
      </c>
      <c r="D226" s="154" t="s">
        <v>556</v>
      </c>
      <c r="E226" s="155">
        <v>1</v>
      </c>
      <c r="F226" s="153" t="s">
        <v>557</v>
      </c>
      <c r="G226" s="99" t="s">
        <v>529</v>
      </c>
    </row>
    <row r="227" spans="1:7" s="21" customFormat="1" ht="75" customHeight="1">
      <c r="A227" s="153" t="s">
        <v>558</v>
      </c>
      <c r="B227" s="153" t="s">
        <v>559</v>
      </c>
      <c r="C227" s="154" t="s">
        <v>560</v>
      </c>
      <c r="D227" s="154" t="s">
        <v>556</v>
      </c>
      <c r="E227" s="155">
        <v>1</v>
      </c>
      <c r="F227" s="153" t="s">
        <v>561</v>
      </c>
      <c r="G227" s="99" t="s">
        <v>562</v>
      </c>
    </row>
    <row r="228" spans="1:7" s="21" customFormat="1" ht="159" customHeight="1">
      <c r="A228" s="153" t="s">
        <v>563</v>
      </c>
      <c r="B228" s="153" t="s">
        <v>564</v>
      </c>
      <c r="C228" s="154" t="s">
        <v>565</v>
      </c>
      <c r="D228" s="154" t="s">
        <v>556</v>
      </c>
      <c r="E228" s="155">
        <v>1</v>
      </c>
      <c r="F228" s="154" t="s">
        <v>566</v>
      </c>
      <c r="G228" s="99" t="s">
        <v>529</v>
      </c>
    </row>
    <row r="229" spans="1:7" s="21" customFormat="1" ht="75" customHeight="1">
      <c r="A229" s="153" t="s">
        <v>567</v>
      </c>
      <c r="B229" s="153" t="s">
        <v>568</v>
      </c>
      <c r="C229" s="154" t="s">
        <v>569</v>
      </c>
      <c r="D229" s="154" t="s">
        <v>570</v>
      </c>
      <c r="E229" s="155">
        <v>1</v>
      </c>
      <c r="F229" s="154" t="s">
        <v>571</v>
      </c>
      <c r="G229" s="101" t="s">
        <v>572</v>
      </c>
    </row>
    <row r="230" spans="1:7" s="21" customFormat="1" ht="75" customHeight="1">
      <c r="A230" s="153" t="s">
        <v>573</v>
      </c>
      <c r="B230" s="153" t="s">
        <v>568</v>
      </c>
      <c r="C230" s="154" t="s">
        <v>569</v>
      </c>
      <c r="D230" s="154" t="s">
        <v>574</v>
      </c>
      <c r="E230" s="155">
        <v>1</v>
      </c>
      <c r="F230" s="154" t="s">
        <v>571</v>
      </c>
      <c r="G230" s="101" t="s">
        <v>575</v>
      </c>
    </row>
    <row r="231" spans="1:7" s="21" customFormat="1" ht="75" customHeight="1">
      <c r="A231" s="153" t="s">
        <v>576</v>
      </c>
      <c r="B231" s="153" t="s">
        <v>577</v>
      </c>
      <c r="C231" s="154" t="s">
        <v>578</v>
      </c>
      <c r="D231" s="154" t="s">
        <v>579</v>
      </c>
      <c r="E231" s="155">
        <v>1</v>
      </c>
      <c r="F231" s="154" t="s">
        <v>580</v>
      </c>
      <c r="G231" s="100" t="s">
        <v>682</v>
      </c>
    </row>
    <row r="232" spans="1:7" s="21" customFormat="1" ht="132" customHeight="1">
      <c r="A232" s="153" t="s">
        <v>581</v>
      </c>
      <c r="B232" s="153" t="s">
        <v>582</v>
      </c>
      <c r="C232" s="154" t="s">
        <v>583</v>
      </c>
      <c r="D232" s="154" t="s">
        <v>584</v>
      </c>
      <c r="E232" s="155">
        <v>1</v>
      </c>
      <c r="F232" s="154" t="s">
        <v>585</v>
      </c>
      <c r="G232" s="101" t="s">
        <v>586</v>
      </c>
    </row>
    <row r="233" spans="1:7" s="21" customFormat="1" ht="89.25" customHeight="1">
      <c r="A233" s="153" t="s">
        <v>587</v>
      </c>
      <c r="B233" s="153" t="s">
        <v>588</v>
      </c>
      <c r="C233" s="154" t="s">
        <v>589</v>
      </c>
      <c r="D233" s="154" t="s">
        <v>579</v>
      </c>
      <c r="E233" s="155">
        <v>1</v>
      </c>
      <c r="F233" s="154" t="s">
        <v>571</v>
      </c>
      <c r="G233" s="101" t="s">
        <v>590</v>
      </c>
    </row>
    <row r="234" spans="1:7" s="21" customFormat="1" ht="118.5" customHeight="1">
      <c r="A234" s="153" t="s">
        <v>591</v>
      </c>
      <c r="B234" s="153" t="s">
        <v>592</v>
      </c>
      <c r="C234" s="154" t="s">
        <v>593</v>
      </c>
      <c r="D234" s="154" t="s">
        <v>594</v>
      </c>
      <c r="E234" s="155">
        <v>1</v>
      </c>
      <c r="F234" s="154" t="s">
        <v>571</v>
      </c>
      <c r="G234" s="101" t="s">
        <v>595</v>
      </c>
    </row>
    <row r="235" spans="1:7" s="21" customFormat="1" ht="105.75" customHeight="1">
      <c r="A235" s="153" t="s">
        <v>596</v>
      </c>
      <c r="B235" s="154" t="s">
        <v>597</v>
      </c>
      <c r="C235" s="153" t="s">
        <v>598</v>
      </c>
      <c r="D235" s="154" t="s">
        <v>594</v>
      </c>
      <c r="E235" s="155">
        <v>1</v>
      </c>
      <c r="F235" s="154" t="s">
        <v>599</v>
      </c>
      <c r="G235" s="102" t="s">
        <v>600</v>
      </c>
    </row>
    <row r="236" spans="1:7" s="21" customFormat="1" ht="159.75" customHeight="1">
      <c r="A236" s="131" t="s">
        <v>601</v>
      </c>
      <c r="B236" s="131" t="s">
        <v>602</v>
      </c>
      <c r="C236" s="131" t="s">
        <v>603</v>
      </c>
      <c r="D236" s="131" t="s">
        <v>683</v>
      </c>
      <c r="E236" s="134">
        <v>1</v>
      </c>
      <c r="F236" s="134">
        <v>1</v>
      </c>
      <c r="G236" s="131" t="s">
        <v>604</v>
      </c>
    </row>
    <row r="237" spans="1:7" s="21" customFormat="1" ht="129.75" customHeight="1">
      <c r="A237" s="131" t="s">
        <v>605</v>
      </c>
      <c r="B237" s="131" t="s">
        <v>602</v>
      </c>
      <c r="C237" s="131" t="s">
        <v>603</v>
      </c>
      <c r="D237" s="131" t="s">
        <v>683</v>
      </c>
      <c r="E237" s="134">
        <v>1</v>
      </c>
      <c r="F237" s="134">
        <v>1</v>
      </c>
      <c r="G237" s="131" t="s">
        <v>606</v>
      </c>
    </row>
    <row r="238" spans="1:7" s="21" customFormat="1" ht="125.25" customHeight="1">
      <c r="A238" s="131" t="s">
        <v>607</v>
      </c>
      <c r="B238" s="131" t="s">
        <v>602</v>
      </c>
      <c r="C238" s="131" t="s">
        <v>603</v>
      </c>
      <c r="D238" s="131" t="s">
        <v>683</v>
      </c>
      <c r="E238" s="134">
        <v>1</v>
      </c>
      <c r="F238" s="134">
        <v>1</v>
      </c>
      <c r="G238" s="131" t="s">
        <v>608</v>
      </c>
    </row>
    <row r="239" spans="1:7" s="21" customFormat="1" ht="128.25" customHeight="1">
      <c r="A239" s="131" t="s">
        <v>609</v>
      </c>
      <c r="B239" s="131" t="s">
        <v>602</v>
      </c>
      <c r="C239" s="131" t="s">
        <v>603</v>
      </c>
      <c r="D239" s="131" t="s">
        <v>683</v>
      </c>
      <c r="E239" s="134">
        <v>1</v>
      </c>
      <c r="F239" s="134">
        <v>1</v>
      </c>
      <c r="G239" s="131" t="s">
        <v>610</v>
      </c>
    </row>
    <row r="240" spans="1:7" s="21" customFormat="1" ht="109.5" customHeight="1">
      <c r="A240" s="131" t="s">
        <v>611</v>
      </c>
      <c r="B240" s="131" t="s">
        <v>602</v>
      </c>
      <c r="C240" s="131" t="s">
        <v>603</v>
      </c>
      <c r="D240" s="131" t="s">
        <v>683</v>
      </c>
      <c r="E240" s="134">
        <v>1</v>
      </c>
      <c r="F240" s="134">
        <v>1</v>
      </c>
      <c r="G240" s="131" t="s">
        <v>612</v>
      </c>
    </row>
    <row r="241" spans="1:7" s="21" customFormat="1" ht="125.25" customHeight="1">
      <c r="A241" s="131" t="s">
        <v>613</v>
      </c>
      <c r="B241" s="131" t="s">
        <v>602</v>
      </c>
      <c r="C241" s="131" t="s">
        <v>603</v>
      </c>
      <c r="D241" s="131" t="s">
        <v>683</v>
      </c>
      <c r="E241" s="134">
        <v>1</v>
      </c>
      <c r="F241" s="134">
        <v>1</v>
      </c>
      <c r="G241" s="131" t="s">
        <v>614</v>
      </c>
    </row>
    <row r="242" spans="1:7" s="21" customFormat="1" ht="141.75" customHeight="1">
      <c r="A242" s="131" t="s">
        <v>615</v>
      </c>
      <c r="B242" s="131" t="s">
        <v>602</v>
      </c>
      <c r="C242" s="131" t="s">
        <v>603</v>
      </c>
      <c r="D242" s="131" t="s">
        <v>683</v>
      </c>
      <c r="E242" s="134">
        <v>1</v>
      </c>
      <c r="F242" s="134">
        <v>1</v>
      </c>
      <c r="G242" s="131" t="s">
        <v>616</v>
      </c>
    </row>
    <row r="243" spans="1:7" s="21" customFormat="1" ht="171" customHeight="1">
      <c r="A243" s="131" t="s">
        <v>617</v>
      </c>
      <c r="B243" s="131" t="s">
        <v>602</v>
      </c>
      <c r="C243" s="131" t="s">
        <v>603</v>
      </c>
      <c r="D243" s="131" t="s">
        <v>683</v>
      </c>
      <c r="E243" s="134">
        <v>1</v>
      </c>
      <c r="F243" s="134">
        <v>1</v>
      </c>
      <c r="G243" s="131" t="s">
        <v>618</v>
      </c>
    </row>
    <row r="244" spans="1:7" s="21" customFormat="1" ht="136.5" customHeight="1">
      <c r="A244" s="131" t="s">
        <v>619</v>
      </c>
      <c r="B244" s="131" t="s">
        <v>602</v>
      </c>
      <c r="C244" s="131" t="s">
        <v>603</v>
      </c>
      <c r="D244" s="131" t="s">
        <v>683</v>
      </c>
      <c r="E244" s="134">
        <v>1</v>
      </c>
      <c r="F244" s="134">
        <v>1</v>
      </c>
      <c r="G244" s="131" t="s">
        <v>620</v>
      </c>
    </row>
    <row r="245" spans="1:7" s="21" customFormat="1" ht="168.75" customHeight="1">
      <c r="A245" s="131" t="s">
        <v>621</v>
      </c>
      <c r="B245" s="131" t="s">
        <v>602</v>
      </c>
      <c r="C245" s="131" t="s">
        <v>603</v>
      </c>
      <c r="D245" s="131" t="s">
        <v>683</v>
      </c>
      <c r="E245" s="134">
        <v>1</v>
      </c>
      <c r="F245" s="134">
        <v>1</v>
      </c>
      <c r="G245" s="131" t="s">
        <v>622</v>
      </c>
    </row>
    <row r="246" spans="1:7" s="21" customFormat="1" ht="312" customHeight="1">
      <c r="A246" s="158" t="s">
        <v>623</v>
      </c>
      <c r="B246" s="158" t="s">
        <v>624</v>
      </c>
      <c r="C246" s="131" t="s">
        <v>625</v>
      </c>
      <c r="D246" s="158" t="s">
        <v>626</v>
      </c>
      <c r="E246" s="134">
        <v>1</v>
      </c>
      <c r="F246" s="134">
        <v>1</v>
      </c>
      <c r="G246" s="158" t="s">
        <v>627</v>
      </c>
    </row>
    <row r="247" spans="1:7" s="21" customFormat="1" ht="194.25" customHeight="1">
      <c r="A247" s="151"/>
      <c r="B247" s="151"/>
      <c r="C247" s="131" t="s">
        <v>628</v>
      </c>
      <c r="D247" s="151"/>
      <c r="E247" s="134">
        <v>1</v>
      </c>
      <c r="F247" s="134">
        <v>1</v>
      </c>
      <c r="G247" s="158" t="s">
        <v>627</v>
      </c>
    </row>
    <row r="248" spans="1:7" s="21" customFormat="1" ht="60">
      <c r="A248" s="151"/>
      <c r="B248" s="151"/>
      <c r="C248" s="131" t="s">
        <v>629</v>
      </c>
      <c r="D248" s="151"/>
      <c r="E248" s="134">
        <v>1</v>
      </c>
      <c r="F248" s="134">
        <v>1</v>
      </c>
      <c r="G248" s="158" t="s">
        <v>627</v>
      </c>
    </row>
    <row r="249" spans="1:7" s="21" customFormat="1" ht="75">
      <c r="A249" s="151"/>
      <c r="B249" s="151"/>
      <c r="C249" s="131" t="s">
        <v>630</v>
      </c>
      <c r="D249" s="151"/>
      <c r="E249" s="134">
        <v>1</v>
      </c>
      <c r="F249" s="134">
        <v>1</v>
      </c>
      <c r="G249" s="158" t="s">
        <v>627</v>
      </c>
    </row>
    <row r="250" spans="1:7" s="21" customFormat="1" ht="75">
      <c r="A250" s="151"/>
      <c r="B250" s="151"/>
      <c r="C250" s="131" t="s">
        <v>631</v>
      </c>
      <c r="D250" s="151"/>
      <c r="E250" s="134">
        <v>1</v>
      </c>
      <c r="F250" s="134">
        <v>1</v>
      </c>
      <c r="G250" s="158" t="s">
        <v>632</v>
      </c>
    </row>
    <row r="251" spans="1:7" s="21" customFormat="1" ht="75">
      <c r="A251" s="151"/>
      <c r="B251" s="151"/>
      <c r="C251" s="131" t="s">
        <v>633</v>
      </c>
      <c r="D251" s="151"/>
      <c r="E251" s="134">
        <v>1</v>
      </c>
      <c r="F251" s="134">
        <v>1</v>
      </c>
      <c r="G251" s="158" t="s">
        <v>632</v>
      </c>
    </row>
    <row r="252" spans="1:7" s="21" customFormat="1" ht="75">
      <c r="A252" s="151"/>
      <c r="B252" s="151"/>
      <c r="C252" s="131" t="s">
        <v>634</v>
      </c>
      <c r="D252" s="151"/>
      <c r="E252" s="134">
        <v>1</v>
      </c>
      <c r="F252" s="134">
        <v>1</v>
      </c>
      <c r="G252" s="158" t="s">
        <v>635</v>
      </c>
    </row>
    <row r="253" spans="1:7" s="21" customFormat="1" ht="90">
      <c r="A253" s="151"/>
      <c r="B253" s="151"/>
      <c r="C253" s="131" t="s">
        <v>636</v>
      </c>
      <c r="D253" s="151"/>
      <c r="E253" s="134">
        <v>1</v>
      </c>
      <c r="F253" s="134">
        <v>1</v>
      </c>
      <c r="G253" s="158" t="s">
        <v>637</v>
      </c>
    </row>
    <row r="254" spans="1:7" s="21" customFormat="1" ht="90">
      <c r="A254" s="151"/>
      <c r="B254" s="151"/>
      <c r="C254" s="131" t="s">
        <v>638</v>
      </c>
      <c r="D254" s="151"/>
      <c r="E254" s="134">
        <v>1</v>
      </c>
      <c r="F254" s="134">
        <v>1</v>
      </c>
      <c r="G254" s="158" t="s">
        <v>639</v>
      </c>
    </row>
    <row r="255" spans="1:7" s="21" customFormat="1" ht="75">
      <c r="A255" s="151"/>
      <c r="B255" s="151"/>
      <c r="C255" s="131" t="s">
        <v>640</v>
      </c>
      <c r="D255" s="151"/>
      <c r="E255" s="134">
        <v>1</v>
      </c>
      <c r="F255" s="134">
        <v>1</v>
      </c>
      <c r="G255" s="158" t="s">
        <v>639</v>
      </c>
    </row>
    <row r="256" spans="1:7" s="21" customFormat="1" ht="90">
      <c r="A256" s="151"/>
      <c r="B256" s="151"/>
      <c r="C256" s="131" t="s">
        <v>641</v>
      </c>
      <c r="D256" s="151"/>
      <c r="E256" s="134">
        <v>1</v>
      </c>
      <c r="F256" s="134">
        <v>1</v>
      </c>
      <c r="G256" s="158" t="s">
        <v>642</v>
      </c>
    </row>
    <row r="257" spans="1:7" s="21" customFormat="1" ht="90">
      <c r="A257" s="151"/>
      <c r="B257" s="151"/>
      <c r="C257" s="131" t="s">
        <v>643</v>
      </c>
      <c r="D257" s="151"/>
      <c r="E257" s="134">
        <v>1</v>
      </c>
      <c r="F257" s="134">
        <v>1</v>
      </c>
      <c r="G257" s="158" t="s">
        <v>642</v>
      </c>
    </row>
    <row r="258" spans="1:7" s="21" customFormat="1" ht="111" customHeight="1">
      <c r="A258" s="151"/>
      <c r="B258" s="151"/>
      <c r="C258" s="131" t="s">
        <v>644</v>
      </c>
      <c r="D258" s="151"/>
      <c r="E258" s="134">
        <v>1</v>
      </c>
      <c r="F258" s="134">
        <v>1</v>
      </c>
      <c r="G258" s="158" t="s">
        <v>645</v>
      </c>
    </row>
    <row r="259" spans="1:7" s="21" customFormat="1" ht="90.75" customHeight="1">
      <c r="A259" s="151"/>
      <c r="B259" s="151"/>
      <c r="C259" s="131" t="s">
        <v>646</v>
      </c>
      <c r="D259" s="151"/>
      <c r="E259" s="134">
        <v>1</v>
      </c>
      <c r="F259" s="134">
        <v>1</v>
      </c>
      <c r="G259" s="158" t="s">
        <v>645</v>
      </c>
    </row>
    <row r="260" spans="1:7" s="21" customFormat="1" ht="90">
      <c r="A260" s="151"/>
      <c r="B260" s="151"/>
      <c r="C260" s="131" t="s">
        <v>647</v>
      </c>
      <c r="D260" s="151"/>
      <c r="E260" s="134">
        <v>1</v>
      </c>
      <c r="F260" s="134">
        <v>1</v>
      </c>
      <c r="G260" s="158" t="s">
        <v>645</v>
      </c>
    </row>
    <row r="261" spans="1:7" s="21" customFormat="1" ht="105">
      <c r="A261" s="151"/>
      <c r="B261" s="151"/>
      <c r="C261" s="131" t="s">
        <v>648</v>
      </c>
      <c r="D261" s="151"/>
      <c r="E261" s="134">
        <v>1</v>
      </c>
      <c r="F261" s="134">
        <v>1</v>
      </c>
      <c r="G261" s="158" t="s">
        <v>649</v>
      </c>
    </row>
    <row r="262" spans="1:7" s="21" customFormat="1" ht="94.5" customHeight="1">
      <c r="A262" s="151"/>
      <c r="B262" s="151"/>
      <c r="C262" s="131" t="s">
        <v>636</v>
      </c>
      <c r="D262" s="151"/>
      <c r="E262" s="134">
        <v>1</v>
      </c>
      <c r="F262" s="134">
        <v>1</v>
      </c>
      <c r="G262" s="158" t="s">
        <v>650</v>
      </c>
    </row>
    <row r="263" spans="1:7" s="21" customFormat="1" ht="72" customHeight="1">
      <c r="A263" s="151"/>
      <c r="B263" s="151"/>
      <c r="C263" s="131" t="s">
        <v>651</v>
      </c>
      <c r="D263" s="151"/>
      <c r="E263" s="134">
        <v>1</v>
      </c>
      <c r="F263" s="134">
        <v>1</v>
      </c>
      <c r="G263" s="158" t="s">
        <v>650</v>
      </c>
    </row>
    <row r="264" spans="1:7" s="21" customFormat="1" ht="60">
      <c r="A264" s="151"/>
      <c r="B264" s="151"/>
      <c r="C264" s="131" t="s">
        <v>652</v>
      </c>
      <c r="D264" s="151"/>
      <c r="E264" s="134">
        <v>1</v>
      </c>
      <c r="F264" s="134">
        <v>1</v>
      </c>
      <c r="G264" s="158" t="s">
        <v>653</v>
      </c>
    </row>
    <row r="265" spans="1:7" s="21" customFormat="1" ht="60">
      <c r="A265" s="151"/>
      <c r="B265" s="151"/>
      <c r="C265" s="131" t="s">
        <v>654</v>
      </c>
      <c r="D265" s="151"/>
      <c r="E265" s="134">
        <v>1</v>
      </c>
      <c r="F265" s="134">
        <v>1</v>
      </c>
      <c r="G265" s="158" t="s">
        <v>653</v>
      </c>
    </row>
    <row r="266" spans="1:7" s="21" customFormat="1" ht="104.25" customHeight="1">
      <c r="A266" s="151"/>
      <c r="B266" s="151"/>
      <c r="C266" s="131" t="s">
        <v>655</v>
      </c>
      <c r="D266" s="151"/>
      <c r="E266" s="134">
        <v>1</v>
      </c>
      <c r="F266" s="134">
        <v>1</v>
      </c>
      <c r="G266" s="158" t="s">
        <v>656</v>
      </c>
    </row>
    <row r="267" spans="1:7" s="21" customFormat="1" ht="90">
      <c r="A267" s="151"/>
      <c r="B267" s="151"/>
      <c r="C267" s="131" t="s">
        <v>657</v>
      </c>
      <c r="D267" s="151"/>
      <c r="E267" s="134">
        <v>1</v>
      </c>
      <c r="F267" s="134">
        <v>1</v>
      </c>
      <c r="G267" s="158" t="s">
        <v>656</v>
      </c>
    </row>
    <row r="268" spans="1:7" s="21" customFormat="1" ht="90">
      <c r="A268" s="151"/>
      <c r="B268" s="151"/>
      <c r="C268" s="131" t="s">
        <v>658</v>
      </c>
      <c r="D268" s="151"/>
      <c r="E268" s="134">
        <v>1</v>
      </c>
      <c r="F268" s="134">
        <v>1</v>
      </c>
      <c r="G268" s="158" t="s">
        <v>659</v>
      </c>
    </row>
    <row r="269" spans="1:7" s="21" customFormat="1" ht="105">
      <c r="A269" s="151"/>
      <c r="B269" s="151"/>
      <c r="C269" s="131" t="s">
        <v>660</v>
      </c>
      <c r="D269" s="151"/>
      <c r="E269" s="134">
        <v>1</v>
      </c>
      <c r="F269" s="134">
        <v>1</v>
      </c>
      <c r="G269" s="158" t="s">
        <v>661</v>
      </c>
    </row>
    <row r="270" spans="1:7" s="21" customFormat="1" ht="75">
      <c r="A270" s="151"/>
      <c r="B270" s="151"/>
      <c r="C270" s="131" t="s">
        <v>662</v>
      </c>
      <c r="D270" s="151"/>
      <c r="E270" s="134">
        <v>1</v>
      </c>
      <c r="F270" s="134">
        <v>1</v>
      </c>
      <c r="G270" s="158" t="s">
        <v>661</v>
      </c>
    </row>
    <row r="271" spans="1:7" s="21" customFormat="1" ht="75">
      <c r="A271" s="151"/>
      <c r="B271" s="151"/>
      <c r="C271" s="131" t="s">
        <v>663</v>
      </c>
      <c r="D271" s="151"/>
      <c r="E271" s="134">
        <v>1</v>
      </c>
      <c r="F271" s="134">
        <v>1</v>
      </c>
      <c r="G271" s="158" t="s">
        <v>661</v>
      </c>
    </row>
    <row r="272" spans="1:7" s="21" customFormat="1" ht="90">
      <c r="A272" s="151"/>
      <c r="B272" s="151"/>
      <c r="C272" s="131" t="s">
        <v>664</v>
      </c>
      <c r="D272" s="151"/>
      <c r="E272" s="134">
        <v>1</v>
      </c>
      <c r="F272" s="134">
        <v>1</v>
      </c>
      <c r="G272" s="158" t="s">
        <v>661</v>
      </c>
    </row>
    <row r="273" spans="1:8" s="21" customFormat="1" ht="102" customHeight="1">
      <c r="A273" s="159"/>
      <c r="B273" s="159"/>
      <c r="C273" s="131" t="s">
        <v>634</v>
      </c>
      <c r="D273" s="159"/>
      <c r="E273" s="134">
        <v>1</v>
      </c>
      <c r="F273" s="134">
        <v>1</v>
      </c>
      <c r="G273" s="158" t="s">
        <v>665</v>
      </c>
    </row>
    <row r="274" spans="1:8" s="21" customFormat="1" ht="222" customHeight="1">
      <c r="A274" s="156" t="s">
        <v>666</v>
      </c>
      <c r="B274" s="131" t="s">
        <v>667</v>
      </c>
      <c r="C274" s="156" t="s">
        <v>668</v>
      </c>
      <c r="D274" s="156" t="s">
        <v>669</v>
      </c>
      <c r="E274" s="157">
        <v>1</v>
      </c>
      <c r="F274" s="157">
        <v>0.99</v>
      </c>
      <c r="G274" s="103" t="s">
        <v>670</v>
      </c>
    </row>
    <row r="275" spans="1:8" s="21" customFormat="1" ht="409.5" customHeight="1">
      <c r="A275" s="156" t="s">
        <v>671</v>
      </c>
      <c r="B275" s="131" t="s">
        <v>667</v>
      </c>
      <c r="C275" s="156" t="s">
        <v>672</v>
      </c>
      <c r="D275" s="156" t="s">
        <v>669</v>
      </c>
      <c r="E275" s="157">
        <v>0.98</v>
      </c>
      <c r="F275" s="157">
        <v>0.92</v>
      </c>
      <c r="G275" s="103" t="s">
        <v>192</v>
      </c>
    </row>
    <row r="276" spans="1:8" s="21" customFormat="1" ht="260.25" customHeight="1">
      <c r="A276" s="156" t="s">
        <v>673</v>
      </c>
      <c r="B276" s="131" t="s">
        <v>674</v>
      </c>
      <c r="C276" s="156" t="s">
        <v>675</v>
      </c>
      <c r="D276" s="156" t="s">
        <v>669</v>
      </c>
      <c r="E276" s="157">
        <v>1</v>
      </c>
      <c r="F276" s="157">
        <v>1</v>
      </c>
      <c r="G276" s="103" t="s">
        <v>676</v>
      </c>
    </row>
    <row r="277" spans="1:8" s="21" customFormat="1" ht="194.25" customHeight="1">
      <c r="A277" s="156" t="s">
        <v>677</v>
      </c>
      <c r="B277" s="131" t="s">
        <v>678</v>
      </c>
      <c r="C277" s="156" t="s">
        <v>679</v>
      </c>
      <c r="D277" s="156" t="s">
        <v>680</v>
      </c>
      <c r="E277" s="157">
        <v>1</v>
      </c>
      <c r="F277" s="157">
        <v>0.98</v>
      </c>
      <c r="G277" s="103" t="s">
        <v>681</v>
      </c>
    </row>
    <row r="278" spans="1:8" s="21" customFormat="1" ht="265.5" customHeight="1">
      <c r="A278" s="563"/>
      <c r="B278" s="564"/>
      <c r="C278" s="564"/>
      <c r="D278" s="564"/>
      <c r="E278" s="564"/>
      <c r="F278" s="564"/>
      <c r="G278" s="565"/>
      <c r="H278" s="162"/>
    </row>
    <row r="279" spans="1:8" s="21" customFormat="1" ht="280.5" customHeight="1">
      <c r="A279" s="566"/>
      <c r="B279" s="567"/>
      <c r="C279" s="567"/>
      <c r="D279" s="567"/>
      <c r="E279" s="568"/>
      <c r="F279" s="567"/>
      <c r="G279" s="569"/>
    </row>
    <row r="280" spans="1:8" s="21" customFormat="1" ht="398.25" customHeight="1">
      <c r="A280" s="570"/>
      <c r="B280" s="571"/>
      <c r="C280" s="571"/>
      <c r="D280" s="571"/>
      <c r="E280" s="572"/>
      <c r="F280" s="571"/>
      <c r="G280" s="573"/>
    </row>
    <row r="281" spans="1:8" s="21" customFormat="1" ht="315" customHeight="1">
      <c r="A281" s="560"/>
      <c r="B281" s="561"/>
      <c r="C281" s="561"/>
      <c r="D281" s="561"/>
      <c r="E281" s="561"/>
      <c r="F281" s="561"/>
      <c r="G281" s="562"/>
    </row>
    <row r="282" spans="1:8" s="21" customFormat="1" ht="342.75" customHeight="1">
      <c r="A282" s="113"/>
      <c r="B282" s="123"/>
      <c r="C282" s="123"/>
      <c r="D282" s="123"/>
      <c r="E282" s="123"/>
      <c r="F282" s="123"/>
      <c r="G282" s="124"/>
    </row>
    <row r="283" spans="1:8" s="3" customFormat="1" ht="16.5">
      <c r="A283" s="512" t="s">
        <v>69</v>
      </c>
      <c r="B283" s="513"/>
      <c r="C283" s="513"/>
      <c r="D283" s="513"/>
      <c r="E283" s="513"/>
      <c r="F283" s="513"/>
      <c r="G283" s="514"/>
    </row>
    <row r="284" spans="1:8" s="3" customFormat="1" ht="31.5">
      <c r="A284" s="42" t="s">
        <v>22</v>
      </c>
      <c r="B284" s="42" t="s">
        <v>23</v>
      </c>
      <c r="C284" s="11" t="s">
        <v>54</v>
      </c>
      <c r="D284" s="42" t="s">
        <v>24</v>
      </c>
      <c r="E284" s="42" t="s">
        <v>25</v>
      </c>
      <c r="F284" s="39" t="s">
        <v>26</v>
      </c>
      <c r="G284" s="42" t="s">
        <v>27</v>
      </c>
    </row>
    <row r="285" spans="1:8" s="3" customFormat="1" ht="75">
      <c r="A285" s="181">
        <v>462377</v>
      </c>
      <c r="B285" s="62" t="s">
        <v>886</v>
      </c>
      <c r="C285" s="182">
        <v>45853</v>
      </c>
      <c r="D285" s="181">
        <v>106777719</v>
      </c>
      <c r="E285" s="63" t="s">
        <v>887</v>
      </c>
      <c r="F285" s="7" t="s">
        <v>334</v>
      </c>
      <c r="G285" s="37" t="s">
        <v>888</v>
      </c>
    </row>
    <row r="286" spans="1:8" s="3" customFormat="1" ht="75">
      <c r="A286" s="181">
        <v>467746</v>
      </c>
      <c r="B286" s="62" t="s">
        <v>889</v>
      </c>
      <c r="C286" s="182">
        <v>45866</v>
      </c>
      <c r="D286" s="181">
        <v>478740000</v>
      </c>
      <c r="E286" s="63" t="s">
        <v>422</v>
      </c>
      <c r="F286" s="7" t="s">
        <v>334</v>
      </c>
      <c r="G286" s="37" t="s">
        <v>890</v>
      </c>
    </row>
    <row r="287" spans="1:8" s="3" customFormat="1" ht="90">
      <c r="A287" s="181">
        <v>459891</v>
      </c>
      <c r="B287" s="62" t="s">
        <v>891</v>
      </c>
      <c r="C287" s="182">
        <v>45866</v>
      </c>
      <c r="D287" s="181">
        <v>55041800</v>
      </c>
      <c r="E287" s="63" t="s">
        <v>892</v>
      </c>
      <c r="F287" s="7" t="s">
        <v>334</v>
      </c>
      <c r="G287" s="37" t="s">
        <v>893</v>
      </c>
    </row>
    <row r="288" spans="1:8" s="3" customFormat="1" ht="75">
      <c r="A288" s="181">
        <v>467292</v>
      </c>
      <c r="B288" s="62" t="s">
        <v>894</v>
      </c>
      <c r="C288" s="182">
        <v>45866</v>
      </c>
      <c r="D288" s="181">
        <v>10395000</v>
      </c>
      <c r="E288" s="63" t="s">
        <v>895</v>
      </c>
      <c r="F288" s="7" t="s">
        <v>334</v>
      </c>
      <c r="G288" s="37" t="s">
        <v>896</v>
      </c>
    </row>
    <row r="289" spans="1:7" s="3" customFormat="1" ht="75">
      <c r="A289" s="181">
        <v>468032</v>
      </c>
      <c r="B289" s="62" t="s">
        <v>971</v>
      </c>
      <c r="C289" s="182">
        <v>45876</v>
      </c>
      <c r="D289" s="181">
        <v>352680000</v>
      </c>
      <c r="E289" s="63" t="s">
        <v>897</v>
      </c>
      <c r="F289" s="7" t="s">
        <v>334</v>
      </c>
      <c r="G289" s="37" t="s">
        <v>898</v>
      </c>
    </row>
    <row r="290" spans="1:7" s="3" customFormat="1" ht="75">
      <c r="A290" s="181">
        <v>464798</v>
      </c>
      <c r="B290" s="62" t="s">
        <v>899</v>
      </c>
      <c r="C290" s="182">
        <v>45880</v>
      </c>
      <c r="D290" s="181">
        <v>200000000</v>
      </c>
      <c r="E290" s="63" t="s">
        <v>900</v>
      </c>
      <c r="F290" s="7" t="s">
        <v>334</v>
      </c>
      <c r="G290" s="37" t="s">
        <v>901</v>
      </c>
    </row>
    <row r="291" spans="1:7" s="3" customFormat="1" ht="90">
      <c r="A291" s="181">
        <v>468102</v>
      </c>
      <c r="B291" s="62" t="s">
        <v>902</v>
      </c>
      <c r="C291" s="182">
        <v>45887</v>
      </c>
      <c r="D291" s="181">
        <v>606066333</v>
      </c>
      <c r="E291" s="63" t="s">
        <v>335</v>
      </c>
      <c r="F291" s="7" t="s">
        <v>334</v>
      </c>
      <c r="G291" s="37" t="s">
        <v>903</v>
      </c>
    </row>
    <row r="292" spans="1:7" s="3" customFormat="1" ht="104.25" customHeight="1">
      <c r="A292" s="181">
        <v>468310</v>
      </c>
      <c r="B292" s="62" t="s">
        <v>970</v>
      </c>
      <c r="C292" s="182">
        <v>45887</v>
      </c>
      <c r="D292" s="181">
        <v>3029249834</v>
      </c>
      <c r="E292" s="63" t="s">
        <v>904</v>
      </c>
      <c r="F292" s="7" t="s">
        <v>334</v>
      </c>
      <c r="G292" s="37" t="s">
        <v>905</v>
      </c>
    </row>
    <row r="293" spans="1:7" s="3" customFormat="1" ht="90">
      <c r="A293" s="181">
        <v>468359</v>
      </c>
      <c r="B293" s="62" t="s">
        <v>906</v>
      </c>
      <c r="C293" s="182">
        <v>45887</v>
      </c>
      <c r="D293" s="181">
        <v>637283333</v>
      </c>
      <c r="E293" s="63" t="s">
        <v>904</v>
      </c>
      <c r="F293" s="7" t="s">
        <v>334</v>
      </c>
      <c r="G293" s="37" t="s">
        <v>907</v>
      </c>
    </row>
    <row r="294" spans="1:7" s="3" customFormat="1" ht="75">
      <c r="A294" s="181">
        <v>467597</v>
      </c>
      <c r="B294" s="62" t="s">
        <v>908</v>
      </c>
      <c r="C294" s="182">
        <v>45887</v>
      </c>
      <c r="D294" s="181">
        <v>750000000</v>
      </c>
      <c r="E294" s="63" t="s">
        <v>909</v>
      </c>
      <c r="F294" s="7" t="s">
        <v>334</v>
      </c>
      <c r="G294" s="37" t="s">
        <v>910</v>
      </c>
    </row>
    <row r="295" spans="1:7" s="3" customFormat="1" ht="96.75" customHeight="1">
      <c r="A295" s="181">
        <v>467755</v>
      </c>
      <c r="B295" s="62" t="s">
        <v>911</v>
      </c>
      <c r="C295" s="182">
        <v>45888</v>
      </c>
      <c r="D295" s="181">
        <v>26400000</v>
      </c>
      <c r="E295" s="63" t="s">
        <v>912</v>
      </c>
      <c r="F295" s="7" t="s">
        <v>334</v>
      </c>
      <c r="G295" s="37" t="s">
        <v>913</v>
      </c>
    </row>
    <row r="296" spans="1:7" s="3" customFormat="1" ht="105">
      <c r="A296" s="181">
        <v>468196</v>
      </c>
      <c r="B296" s="62" t="s">
        <v>914</v>
      </c>
      <c r="C296" s="182">
        <v>45888</v>
      </c>
      <c r="D296" s="181">
        <v>1348100000</v>
      </c>
      <c r="E296" s="63" t="s">
        <v>915</v>
      </c>
      <c r="F296" s="7" t="s">
        <v>334</v>
      </c>
      <c r="G296" s="37" t="s">
        <v>916</v>
      </c>
    </row>
    <row r="297" spans="1:7" s="3" customFormat="1" ht="75">
      <c r="A297" s="181">
        <v>462269</v>
      </c>
      <c r="B297" s="62" t="s">
        <v>917</v>
      </c>
      <c r="C297" s="182">
        <v>45889</v>
      </c>
      <c r="D297" s="181">
        <v>374190925</v>
      </c>
      <c r="E297" s="63" t="s">
        <v>918</v>
      </c>
      <c r="F297" s="7" t="s">
        <v>334</v>
      </c>
      <c r="G297" s="37" t="s">
        <v>919</v>
      </c>
    </row>
    <row r="298" spans="1:7" s="3" customFormat="1" ht="75">
      <c r="A298" s="181">
        <v>465263</v>
      </c>
      <c r="B298" s="62" t="s">
        <v>920</v>
      </c>
      <c r="C298" s="182">
        <v>45897</v>
      </c>
      <c r="D298" s="181">
        <v>456264000</v>
      </c>
      <c r="E298" s="63" t="s">
        <v>921</v>
      </c>
      <c r="F298" s="7" t="s">
        <v>334</v>
      </c>
      <c r="G298" s="37" t="s">
        <v>922</v>
      </c>
    </row>
    <row r="299" spans="1:7" s="3" customFormat="1" ht="82.5" customHeight="1">
      <c r="A299" s="181">
        <v>464957</v>
      </c>
      <c r="B299" s="62" t="s">
        <v>923</v>
      </c>
      <c r="C299" s="182">
        <v>45890</v>
      </c>
      <c r="D299" s="181">
        <v>172028000</v>
      </c>
      <c r="E299" s="63" t="s">
        <v>924</v>
      </c>
      <c r="F299" s="7" t="s">
        <v>334</v>
      </c>
      <c r="G299" s="37" t="s">
        <v>925</v>
      </c>
    </row>
    <row r="300" spans="1:7" s="3" customFormat="1" ht="75">
      <c r="A300" s="181">
        <v>462269</v>
      </c>
      <c r="B300" s="62" t="s">
        <v>926</v>
      </c>
      <c r="C300" s="182">
        <v>45889</v>
      </c>
      <c r="D300" s="181">
        <v>68276840</v>
      </c>
      <c r="E300" s="63" t="s">
        <v>927</v>
      </c>
      <c r="F300" s="7" t="s">
        <v>334</v>
      </c>
      <c r="G300" s="37" t="s">
        <v>919</v>
      </c>
    </row>
    <row r="301" spans="1:7" s="3" customFormat="1" ht="90">
      <c r="A301" s="181">
        <v>468318</v>
      </c>
      <c r="B301" s="62" t="s">
        <v>928</v>
      </c>
      <c r="C301" s="182">
        <v>45891</v>
      </c>
      <c r="D301" s="181">
        <v>333718000</v>
      </c>
      <c r="E301" s="63" t="s">
        <v>929</v>
      </c>
      <c r="F301" s="7" t="s">
        <v>334</v>
      </c>
      <c r="G301" s="37" t="s">
        <v>930</v>
      </c>
    </row>
    <row r="302" spans="1:7" s="3" customFormat="1" ht="90">
      <c r="A302" s="181">
        <v>468318</v>
      </c>
      <c r="B302" s="62" t="s">
        <v>931</v>
      </c>
      <c r="C302" s="182">
        <v>45891</v>
      </c>
      <c r="D302" s="181">
        <v>261050000</v>
      </c>
      <c r="E302" s="63" t="s">
        <v>929</v>
      </c>
      <c r="F302" s="7" t="s">
        <v>334</v>
      </c>
      <c r="G302" s="37" t="s">
        <v>930</v>
      </c>
    </row>
    <row r="303" spans="1:7" s="3" customFormat="1" ht="90">
      <c r="A303" s="181">
        <v>468318</v>
      </c>
      <c r="B303" s="62" t="s">
        <v>928</v>
      </c>
      <c r="C303" s="182">
        <v>45891</v>
      </c>
      <c r="D303" s="181">
        <v>395000000</v>
      </c>
      <c r="E303" s="63" t="s">
        <v>932</v>
      </c>
      <c r="F303" s="7" t="s">
        <v>334</v>
      </c>
      <c r="G303" s="37" t="s">
        <v>930</v>
      </c>
    </row>
    <row r="304" spans="1:7" s="3" customFormat="1" ht="90">
      <c r="A304" s="181">
        <v>467743</v>
      </c>
      <c r="B304" s="62" t="s">
        <v>933</v>
      </c>
      <c r="C304" s="182">
        <v>45901</v>
      </c>
      <c r="D304" s="181">
        <v>695340000</v>
      </c>
      <c r="E304" s="63" t="s">
        <v>420</v>
      </c>
      <c r="F304" s="7" t="s">
        <v>334</v>
      </c>
      <c r="G304" s="37" t="s">
        <v>934</v>
      </c>
    </row>
    <row r="305" spans="1:7" s="3" customFormat="1" ht="75">
      <c r="A305" s="181">
        <v>467727</v>
      </c>
      <c r="B305" s="62" t="s">
        <v>935</v>
      </c>
      <c r="C305" s="182">
        <v>45901</v>
      </c>
      <c r="D305" s="181">
        <v>13200000</v>
      </c>
      <c r="E305" s="63" t="s">
        <v>936</v>
      </c>
      <c r="F305" s="7" t="s">
        <v>334</v>
      </c>
      <c r="G305" s="37" t="s">
        <v>937</v>
      </c>
    </row>
    <row r="306" spans="1:7" s="3" customFormat="1" ht="90">
      <c r="A306" s="181">
        <v>468178</v>
      </c>
      <c r="B306" s="62" t="s">
        <v>938</v>
      </c>
      <c r="C306" s="182">
        <v>45908</v>
      </c>
      <c r="D306" s="181">
        <v>1925127134</v>
      </c>
      <c r="E306" s="63" t="s">
        <v>897</v>
      </c>
      <c r="F306" s="7" t="s">
        <v>334</v>
      </c>
      <c r="G306" s="37" t="s">
        <v>939</v>
      </c>
    </row>
    <row r="307" spans="1:7" s="3" customFormat="1" ht="75">
      <c r="A307" s="181">
        <v>468248</v>
      </c>
      <c r="B307" s="62" t="s">
        <v>940</v>
      </c>
      <c r="C307" s="182">
        <v>45908</v>
      </c>
      <c r="D307" s="181">
        <v>1011617000</v>
      </c>
      <c r="E307" s="63" t="s">
        <v>897</v>
      </c>
      <c r="F307" s="7" t="s">
        <v>334</v>
      </c>
      <c r="G307" s="37" t="s">
        <v>941</v>
      </c>
    </row>
    <row r="308" spans="1:7" s="3" customFormat="1" ht="105">
      <c r="A308" s="181">
        <v>468304</v>
      </c>
      <c r="B308" s="62" t="s">
        <v>942</v>
      </c>
      <c r="C308" s="182">
        <v>45908</v>
      </c>
      <c r="D308" s="181">
        <v>1347224067</v>
      </c>
      <c r="E308" s="63" t="s">
        <v>335</v>
      </c>
      <c r="F308" s="7" t="s">
        <v>334</v>
      </c>
      <c r="G308" s="37" t="s">
        <v>943</v>
      </c>
    </row>
    <row r="309" spans="1:7" s="3" customFormat="1" ht="90">
      <c r="A309" s="181">
        <v>467833</v>
      </c>
      <c r="B309" s="62" t="s">
        <v>944</v>
      </c>
      <c r="C309" s="182">
        <v>45910</v>
      </c>
      <c r="D309" s="181">
        <v>19900000</v>
      </c>
      <c r="E309" s="63" t="s">
        <v>945</v>
      </c>
      <c r="F309" s="7" t="s">
        <v>334</v>
      </c>
      <c r="G309" s="37" t="s">
        <v>946</v>
      </c>
    </row>
    <row r="310" spans="1:7" s="3" customFormat="1" ht="75">
      <c r="A310" s="181">
        <v>467774</v>
      </c>
      <c r="B310" s="62" t="s">
        <v>947</v>
      </c>
      <c r="C310" s="182">
        <v>45912</v>
      </c>
      <c r="D310" s="181">
        <v>9800000</v>
      </c>
      <c r="E310" s="63" t="s">
        <v>948</v>
      </c>
      <c r="F310" s="7" t="s">
        <v>334</v>
      </c>
      <c r="G310" s="37" t="s">
        <v>949</v>
      </c>
    </row>
    <row r="311" spans="1:7" s="3" customFormat="1" ht="75">
      <c r="A311" s="181">
        <v>467794</v>
      </c>
      <c r="B311" s="62" t="s">
        <v>950</v>
      </c>
      <c r="C311" s="182">
        <v>45915</v>
      </c>
      <c r="D311" s="181">
        <v>607690206</v>
      </c>
      <c r="E311" s="63" t="s">
        <v>951</v>
      </c>
      <c r="F311" s="7" t="s">
        <v>334</v>
      </c>
      <c r="G311" s="37" t="s">
        <v>952</v>
      </c>
    </row>
    <row r="312" spans="1:7" s="3" customFormat="1" ht="75">
      <c r="A312" s="181">
        <v>471896</v>
      </c>
      <c r="B312" s="62" t="s">
        <v>953</v>
      </c>
      <c r="C312" s="182">
        <v>45919</v>
      </c>
      <c r="D312" s="181">
        <v>9200000000</v>
      </c>
      <c r="E312" s="63" t="s">
        <v>421</v>
      </c>
      <c r="F312" s="7" t="s">
        <v>334</v>
      </c>
      <c r="G312" s="37" t="s">
        <v>954</v>
      </c>
    </row>
    <row r="313" spans="1:7" s="3" customFormat="1" ht="75">
      <c r="A313" s="181">
        <v>472614</v>
      </c>
      <c r="B313" s="62" t="s">
        <v>955</v>
      </c>
      <c r="C313" s="182">
        <v>45919</v>
      </c>
      <c r="D313" s="181">
        <v>62000000</v>
      </c>
      <c r="E313" s="63" t="s">
        <v>956</v>
      </c>
      <c r="F313" s="7" t="s">
        <v>334</v>
      </c>
      <c r="G313" s="37" t="s">
        <v>957</v>
      </c>
    </row>
    <row r="314" spans="1:7" s="3" customFormat="1" ht="75">
      <c r="A314" s="181">
        <v>468004</v>
      </c>
      <c r="B314" s="62" t="s">
        <v>958</v>
      </c>
      <c r="C314" s="182">
        <v>45923</v>
      </c>
      <c r="D314" s="181">
        <v>117000000</v>
      </c>
      <c r="E314" s="63" t="s">
        <v>959</v>
      </c>
      <c r="F314" s="7" t="s">
        <v>334</v>
      </c>
      <c r="G314" s="37" t="s">
        <v>960</v>
      </c>
    </row>
    <row r="315" spans="1:7" s="3" customFormat="1" ht="90">
      <c r="A315" s="181">
        <v>472453</v>
      </c>
      <c r="B315" s="62" t="s">
        <v>961</v>
      </c>
      <c r="C315" s="182">
        <v>45924</v>
      </c>
      <c r="D315" s="181">
        <v>150000000</v>
      </c>
      <c r="E315" s="63" t="s">
        <v>962</v>
      </c>
      <c r="F315" s="7" t="s">
        <v>334</v>
      </c>
      <c r="G315" s="37" t="s">
        <v>963</v>
      </c>
    </row>
    <row r="316" spans="1:7" s="3" customFormat="1" ht="75">
      <c r="A316" s="181">
        <v>467295</v>
      </c>
      <c r="B316" s="62" t="s">
        <v>964</v>
      </c>
      <c r="C316" s="182">
        <v>45930</v>
      </c>
      <c r="D316" s="181">
        <v>48960000</v>
      </c>
      <c r="E316" s="63" t="s">
        <v>965</v>
      </c>
      <c r="F316" s="7" t="s">
        <v>334</v>
      </c>
      <c r="G316" s="37" t="s">
        <v>966</v>
      </c>
    </row>
    <row r="317" spans="1:7" s="3" customFormat="1" ht="75">
      <c r="A317" s="181">
        <v>467736</v>
      </c>
      <c r="B317" s="62" t="s">
        <v>967</v>
      </c>
      <c r="C317" s="182">
        <v>45930</v>
      </c>
      <c r="D317" s="181">
        <v>52650000</v>
      </c>
      <c r="E317" s="63" t="s">
        <v>968</v>
      </c>
      <c r="F317" s="7" t="s">
        <v>334</v>
      </c>
      <c r="G317" s="37" t="s">
        <v>969</v>
      </c>
    </row>
    <row r="318" spans="1:7" s="3" customFormat="1" ht="291" customHeight="1">
      <c r="A318" s="554"/>
      <c r="B318" s="555"/>
      <c r="C318" s="556"/>
      <c r="D318" s="557"/>
      <c r="E318" s="558"/>
      <c r="F318" s="559"/>
      <c r="G318" s="64"/>
    </row>
    <row r="319" spans="1:7" ht="16.5">
      <c r="A319" s="207" t="s">
        <v>70</v>
      </c>
      <c r="B319" s="208"/>
      <c r="C319" s="208"/>
      <c r="D319" s="208"/>
      <c r="E319" s="208"/>
      <c r="F319" s="208"/>
      <c r="G319" s="209"/>
    </row>
    <row r="320" spans="1:7" ht="39.75" customHeight="1">
      <c r="A320" s="302" t="s">
        <v>68</v>
      </c>
      <c r="B320" s="303"/>
      <c r="C320" s="15" t="s">
        <v>16</v>
      </c>
      <c r="D320" s="15" t="s">
        <v>28</v>
      </c>
      <c r="E320" s="16" t="s">
        <v>443</v>
      </c>
      <c r="F320" s="15" t="s">
        <v>29</v>
      </c>
      <c r="G320" s="66" t="s">
        <v>30</v>
      </c>
    </row>
    <row r="321" spans="1:7" ht="15.75" customHeight="1">
      <c r="A321" s="29">
        <v>100</v>
      </c>
      <c r="B321" s="7"/>
      <c r="C321" s="183" t="s">
        <v>291</v>
      </c>
      <c r="D321" s="8">
        <f>SUM(D322:D326)</f>
        <v>170528823447</v>
      </c>
      <c r="E321" s="8">
        <v>105826497617</v>
      </c>
      <c r="F321" s="8">
        <f>D321-E321</f>
        <v>64702325830</v>
      </c>
      <c r="G321" s="197" t="s">
        <v>96</v>
      </c>
    </row>
    <row r="322" spans="1:7">
      <c r="A322" s="7"/>
      <c r="B322" s="7">
        <v>110</v>
      </c>
      <c r="C322" s="63" t="s">
        <v>292</v>
      </c>
      <c r="D322" s="9">
        <v>104952087305</v>
      </c>
      <c r="E322" s="9">
        <v>64233055376</v>
      </c>
      <c r="F322" s="9">
        <f t="shared" ref="F322:F360" si="1">D322-E322</f>
        <v>40719031929</v>
      </c>
      <c r="G322" s="198"/>
    </row>
    <row r="323" spans="1:7" ht="30">
      <c r="A323" s="7"/>
      <c r="B323" s="7">
        <v>120</v>
      </c>
      <c r="C323" s="63" t="s">
        <v>293</v>
      </c>
      <c r="D323" s="9">
        <v>3775951667</v>
      </c>
      <c r="E323" s="9">
        <v>2211828099</v>
      </c>
      <c r="F323" s="9">
        <f t="shared" si="1"/>
        <v>1564123568</v>
      </c>
      <c r="G323" s="198"/>
    </row>
    <row r="324" spans="1:7" ht="30">
      <c r="A324" s="7"/>
      <c r="B324" s="7">
        <v>130</v>
      </c>
      <c r="C324" s="63" t="s">
        <v>294</v>
      </c>
      <c r="D324" s="9">
        <v>37764217996</v>
      </c>
      <c r="E324" s="9">
        <v>24316989064</v>
      </c>
      <c r="F324" s="9">
        <f t="shared" si="1"/>
        <v>13447228932</v>
      </c>
      <c r="G324" s="198"/>
    </row>
    <row r="325" spans="1:7">
      <c r="A325" s="7"/>
      <c r="B325" s="7">
        <v>140</v>
      </c>
      <c r="C325" s="63" t="s">
        <v>295</v>
      </c>
      <c r="D325" s="9">
        <v>21094084013</v>
      </c>
      <c r="E325" s="9">
        <v>14804776355</v>
      </c>
      <c r="F325" s="9">
        <f t="shared" si="1"/>
        <v>6289307658</v>
      </c>
      <c r="G325" s="198"/>
    </row>
    <row r="326" spans="1:7">
      <c r="A326" s="7"/>
      <c r="B326" s="7">
        <v>190</v>
      </c>
      <c r="C326" s="63" t="s">
        <v>296</v>
      </c>
      <c r="D326" s="9">
        <v>2942482466</v>
      </c>
      <c r="E326" s="9">
        <v>259848723</v>
      </c>
      <c r="F326" s="9">
        <f t="shared" si="1"/>
        <v>2682633743</v>
      </c>
      <c r="G326" s="198"/>
    </row>
    <row r="327" spans="1:7" ht="15.75">
      <c r="A327" s="29">
        <v>200</v>
      </c>
      <c r="B327" s="7"/>
      <c r="C327" s="104" t="s">
        <v>297</v>
      </c>
      <c r="D327" s="8">
        <f>SUM(D328:D335)</f>
        <v>120337531739</v>
      </c>
      <c r="E327" s="8">
        <v>29244920100</v>
      </c>
      <c r="F327" s="8">
        <f t="shared" si="1"/>
        <v>91092611639</v>
      </c>
      <c r="G327" s="198"/>
    </row>
    <row r="328" spans="1:7">
      <c r="A328" s="7"/>
      <c r="B328" s="7">
        <v>210</v>
      </c>
      <c r="C328" s="63" t="s">
        <v>298</v>
      </c>
      <c r="D328" s="9">
        <v>10078035524</v>
      </c>
      <c r="E328" s="9">
        <v>3753885725</v>
      </c>
      <c r="F328" s="9">
        <f t="shared" si="1"/>
        <v>6324149799</v>
      </c>
      <c r="G328" s="198"/>
    </row>
    <row r="329" spans="1:7">
      <c r="A329" s="7"/>
      <c r="B329" s="7">
        <v>220</v>
      </c>
      <c r="C329" s="63" t="s">
        <v>299</v>
      </c>
      <c r="D329" s="9">
        <v>402000000</v>
      </c>
      <c r="E329" s="9">
        <v>9275003</v>
      </c>
      <c r="F329" s="9">
        <f t="shared" si="1"/>
        <v>392724997</v>
      </c>
      <c r="G329" s="198"/>
    </row>
    <row r="330" spans="1:7">
      <c r="A330" s="7"/>
      <c r="B330" s="7">
        <v>230</v>
      </c>
      <c r="C330" s="63" t="s">
        <v>300</v>
      </c>
      <c r="D330" s="9">
        <v>6304272979</v>
      </c>
      <c r="E330" s="9">
        <v>3103619734</v>
      </c>
      <c r="F330" s="9">
        <f t="shared" si="1"/>
        <v>3200653245</v>
      </c>
      <c r="G330" s="198"/>
    </row>
    <row r="331" spans="1:7" ht="45">
      <c r="A331" s="7"/>
      <c r="B331" s="7">
        <v>240</v>
      </c>
      <c r="C331" s="63" t="s">
        <v>301</v>
      </c>
      <c r="D331" s="9">
        <v>70057582645</v>
      </c>
      <c r="E331" s="9">
        <v>12760531907</v>
      </c>
      <c r="F331" s="9">
        <f t="shared" si="1"/>
        <v>57297050738</v>
      </c>
      <c r="G331" s="198"/>
    </row>
    <row r="332" spans="1:7">
      <c r="A332" s="7"/>
      <c r="B332" s="7">
        <v>250</v>
      </c>
      <c r="C332" s="63" t="s">
        <v>302</v>
      </c>
      <c r="D332" s="9">
        <v>4538400000</v>
      </c>
      <c r="E332" s="9">
        <v>2505321784</v>
      </c>
      <c r="F332" s="9">
        <f t="shared" si="1"/>
        <v>2033078216</v>
      </c>
      <c r="G332" s="198"/>
    </row>
    <row r="333" spans="1:7" ht="30">
      <c r="A333" s="7"/>
      <c r="B333" s="7">
        <v>260</v>
      </c>
      <c r="C333" s="63" t="s">
        <v>303</v>
      </c>
      <c r="D333" s="9">
        <v>25284888769</v>
      </c>
      <c r="E333" s="9">
        <v>5999944868</v>
      </c>
      <c r="F333" s="9">
        <f t="shared" si="1"/>
        <v>19284943901</v>
      </c>
      <c r="G333" s="198"/>
    </row>
    <row r="334" spans="1:7">
      <c r="A334" s="7"/>
      <c r="B334" s="7">
        <v>280</v>
      </c>
      <c r="C334" s="63" t="s">
        <v>304</v>
      </c>
      <c r="D334" s="9">
        <v>1229100000</v>
      </c>
      <c r="E334" s="9">
        <v>384062278</v>
      </c>
      <c r="F334" s="9">
        <f t="shared" si="1"/>
        <v>845037722</v>
      </c>
      <c r="G334" s="198"/>
    </row>
    <row r="335" spans="1:7" ht="30">
      <c r="A335" s="7"/>
      <c r="B335" s="7">
        <v>290</v>
      </c>
      <c r="C335" s="63" t="s">
        <v>305</v>
      </c>
      <c r="D335" s="9">
        <v>2443251822</v>
      </c>
      <c r="E335" s="9">
        <v>728278801</v>
      </c>
      <c r="F335" s="9">
        <f t="shared" si="1"/>
        <v>1714973021</v>
      </c>
      <c r="G335" s="198"/>
    </row>
    <row r="336" spans="1:7" ht="31.5">
      <c r="A336" s="29">
        <v>300</v>
      </c>
      <c r="B336" s="7"/>
      <c r="C336" s="104" t="s">
        <v>306</v>
      </c>
      <c r="D336" s="8">
        <f>SUM(D337:D343)</f>
        <v>21592908936</v>
      </c>
      <c r="E336" s="8">
        <v>4370409949</v>
      </c>
      <c r="F336" s="8">
        <f t="shared" si="1"/>
        <v>17222498987</v>
      </c>
      <c r="G336" s="198"/>
    </row>
    <row r="337" spans="1:7">
      <c r="A337" s="7"/>
      <c r="B337" s="7">
        <v>310</v>
      </c>
      <c r="C337" s="63" t="s">
        <v>307</v>
      </c>
      <c r="D337" s="9">
        <v>248014900</v>
      </c>
      <c r="E337" s="9">
        <v>79293304</v>
      </c>
      <c r="F337" s="9">
        <f t="shared" si="1"/>
        <v>168721596</v>
      </c>
      <c r="G337" s="198"/>
    </row>
    <row r="338" spans="1:7">
      <c r="A338" s="7"/>
      <c r="B338" s="7">
        <v>320</v>
      </c>
      <c r="C338" s="63" t="s">
        <v>308</v>
      </c>
      <c r="D338" s="9">
        <v>1434759853</v>
      </c>
      <c r="E338" s="9">
        <v>309671548</v>
      </c>
      <c r="F338" s="9">
        <f t="shared" si="1"/>
        <v>1125088305</v>
      </c>
      <c r="G338" s="198"/>
    </row>
    <row r="339" spans="1:7" ht="30">
      <c r="A339" s="7"/>
      <c r="B339" s="7">
        <v>330</v>
      </c>
      <c r="C339" s="63" t="s">
        <v>309</v>
      </c>
      <c r="D339" s="9">
        <v>666194729</v>
      </c>
      <c r="E339" s="9">
        <v>186551839</v>
      </c>
      <c r="F339" s="9">
        <f t="shared" si="1"/>
        <v>479642890</v>
      </c>
      <c r="G339" s="198"/>
    </row>
    <row r="340" spans="1:7" ht="30">
      <c r="A340" s="7"/>
      <c r="B340" s="7">
        <v>340</v>
      </c>
      <c r="C340" s="63" t="s">
        <v>973</v>
      </c>
      <c r="D340" s="9">
        <v>9323213969</v>
      </c>
      <c r="E340" s="9">
        <v>1066392314</v>
      </c>
      <c r="F340" s="9">
        <f t="shared" si="1"/>
        <v>8256821655</v>
      </c>
      <c r="G340" s="198"/>
    </row>
    <row r="341" spans="1:7" ht="30">
      <c r="A341" s="7"/>
      <c r="B341" s="7">
        <v>350</v>
      </c>
      <c r="C341" s="63" t="s">
        <v>310</v>
      </c>
      <c r="D341" s="9">
        <v>1235086225</v>
      </c>
      <c r="E341" s="9">
        <v>96583964</v>
      </c>
      <c r="F341" s="9">
        <f t="shared" si="1"/>
        <v>1138502261</v>
      </c>
      <c r="G341" s="198"/>
    </row>
    <row r="342" spans="1:7">
      <c r="A342" s="7"/>
      <c r="B342" s="7">
        <v>360</v>
      </c>
      <c r="C342" s="63" t="s">
        <v>311</v>
      </c>
      <c r="D342" s="9">
        <v>5094093931</v>
      </c>
      <c r="E342" s="9">
        <v>2336861775</v>
      </c>
      <c r="F342" s="9">
        <f t="shared" si="1"/>
        <v>2757232156</v>
      </c>
      <c r="G342" s="198"/>
    </row>
    <row r="343" spans="1:7">
      <c r="A343" s="7"/>
      <c r="B343" s="7">
        <v>390</v>
      </c>
      <c r="C343" s="63" t="s">
        <v>312</v>
      </c>
      <c r="D343" s="9">
        <v>3591545329</v>
      </c>
      <c r="E343" s="9">
        <v>295055205</v>
      </c>
      <c r="F343" s="9">
        <f t="shared" si="1"/>
        <v>3296490124</v>
      </c>
      <c r="G343" s="198"/>
    </row>
    <row r="344" spans="1:7" ht="15.75">
      <c r="A344" s="29">
        <v>400</v>
      </c>
      <c r="B344" s="7"/>
      <c r="C344" s="104" t="s">
        <v>972</v>
      </c>
      <c r="D344" s="8"/>
      <c r="E344" s="9">
        <v>0</v>
      </c>
      <c r="F344" s="8">
        <f t="shared" si="1"/>
        <v>0</v>
      </c>
      <c r="G344" s="198"/>
    </row>
    <row r="345" spans="1:7" ht="15.75">
      <c r="A345" s="29">
        <v>500</v>
      </c>
      <c r="B345" s="7"/>
      <c r="C345" s="104" t="s">
        <v>313</v>
      </c>
      <c r="D345" s="8">
        <f>SUM(D346:D351)</f>
        <v>284743656463</v>
      </c>
      <c r="E345" s="8">
        <v>56559036556</v>
      </c>
      <c r="F345" s="8">
        <f t="shared" si="1"/>
        <v>228184619907</v>
      </c>
      <c r="G345" s="198"/>
    </row>
    <row r="346" spans="1:7">
      <c r="A346" s="7"/>
      <c r="B346" s="7">
        <v>510</v>
      </c>
      <c r="C346" s="63" t="s">
        <v>314</v>
      </c>
      <c r="D346" s="9">
        <v>340000000</v>
      </c>
      <c r="E346" s="9">
        <v>340000000</v>
      </c>
      <c r="F346" s="9">
        <f t="shared" si="1"/>
        <v>0</v>
      </c>
      <c r="G346" s="198"/>
    </row>
    <row r="347" spans="1:7">
      <c r="A347" s="7"/>
      <c r="B347" s="7">
        <v>520</v>
      </c>
      <c r="C347" s="63" t="s">
        <v>315</v>
      </c>
      <c r="D347" s="9">
        <v>78469535660</v>
      </c>
      <c r="E347" s="9">
        <v>9964266669</v>
      </c>
      <c r="F347" s="9">
        <f t="shared" si="1"/>
        <v>68505268991</v>
      </c>
      <c r="G347" s="198"/>
    </row>
    <row r="348" spans="1:7" ht="45">
      <c r="A348" s="7"/>
      <c r="B348" s="7">
        <v>530</v>
      </c>
      <c r="C348" s="63" t="s">
        <v>316</v>
      </c>
      <c r="D348" s="9">
        <v>172240237557</v>
      </c>
      <c r="E348" s="9">
        <v>43782826061</v>
      </c>
      <c r="F348" s="9">
        <f t="shared" si="1"/>
        <v>128457411496</v>
      </c>
      <c r="G348" s="198"/>
    </row>
    <row r="349" spans="1:7" ht="30">
      <c r="A349" s="7"/>
      <c r="B349" s="7">
        <v>540</v>
      </c>
      <c r="C349" s="63" t="s">
        <v>317</v>
      </c>
      <c r="D349" s="9">
        <v>21448539246</v>
      </c>
      <c r="E349" s="9">
        <v>2456351455</v>
      </c>
      <c r="F349" s="9">
        <f t="shared" si="1"/>
        <v>18992187791</v>
      </c>
      <c r="G349" s="198"/>
    </row>
    <row r="350" spans="1:7" ht="30">
      <c r="A350" s="7"/>
      <c r="B350" s="7">
        <v>570</v>
      </c>
      <c r="C350" s="63" t="s">
        <v>318</v>
      </c>
      <c r="D350" s="9">
        <v>10345344000</v>
      </c>
      <c r="E350" s="9">
        <v>0</v>
      </c>
      <c r="F350" s="9">
        <f t="shared" si="1"/>
        <v>10345344000</v>
      </c>
      <c r="G350" s="198"/>
    </row>
    <row r="351" spans="1:7" ht="30">
      <c r="A351" s="7"/>
      <c r="B351" s="7">
        <v>590</v>
      </c>
      <c r="C351" s="63" t="s">
        <v>319</v>
      </c>
      <c r="D351" s="9">
        <v>1900000000</v>
      </c>
      <c r="E351" s="9">
        <v>15592371</v>
      </c>
      <c r="F351" s="9">
        <f t="shared" si="1"/>
        <v>1884407629</v>
      </c>
      <c r="G351" s="198"/>
    </row>
    <row r="352" spans="1:7" ht="15.75">
      <c r="A352" s="29">
        <v>800</v>
      </c>
      <c r="B352" s="7"/>
      <c r="C352" s="104" t="s">
        <v>320</v>
      </c>
      <c r="D352" s="8">
        <f>SUM(D353:D356)</f>
        <v>39256188400</v>
      </c>
      <c r="E352" s="8">
        <v>28240571654</v>
      </c>
      <c r="F352" s="8">
        <f t="shared" si="1"/>
        <v>11015616746</v>
      </c>
      <c r="G352" s="198"/>
    </row>
    <row r="353" spans="1:7" ht="45">
      <c r="A353" s="7"/>
      <c r="B353" s="7">
        <v>810</v>
      </c>
      <c r="C353" s="63" t="s">
        <v>321</v>
      </c>
      <c r="D353" s="9">
        <v>30000000000</v>
      </c>
      <c r="E353" s="9">
        <v>24000000000</v>
      </c>
      <c r="F353" s="9">
        <f t="shared" si="1"/>
        <v>6000000000</v>
      </c>
      <c r="G353" s="198"/>
    </row>
    <row r="354" spans="1:7" ht="45">
      <c r="A354" s="7"/>
      <c r="B354" s="7">
        <v>830</v>
      </c>
      <c r="C354" s="63" t="s">
        <v>437</v>
      </c>
      <c r="D354" s="9">
        <v>240000000</v>
      </c>
      <c r="E354" s="9">
        <v>0</v>
      </c>
      <c r="F354" s="9">
        <f t="shared" si="1"/>
        <v>240000000</v>
      </c>
      <c r="G354" s="198"/>
    </row>
    <row r="355" spans="1:7" ht="30">
      <c r="A355" s="7"/>
      <c r="B355" s="7">
        <v>840</v>
      </c>
      <c r="C355" s="63" t="s">
        <v>322</v>
      </c>
      <c r="D355" s="9">
        <v>2249219000</v>
      </c>
      <c r="E355" s="9">
        <v>935918693</v>
      </c>
      <c r="F355" s="9">
        <f t="shared" si="1"/>
        <v>1313300307</v>
      </c>
      <c r="G355" s="198"/>
    </row>
    <row r="356" spans="1:7" s="21" customFormat="1" ht="30">
      <c r="A356" s="7"/>
      <c r="B356" s="7">
        <v>850</v>
      </c>
      <c r="C356" s="63" t="s">
        <v>323</v>
      </c>
      <c r="D356" s="9">
        <v>6766969400</v>
      </c>
      <c r="E356" s="9">
        <v>3304652961</v>
      </c>
      <c r="F356" s="9">
        <f t="shared" si="1"/>
        <v>3462316439</v>
      </c>
      <c r="G356" s="198"/>
    </row>
    <row r="357" spans="1:7" s="21" customFormat="1" ht="15.75">
      <c r="A357" s="29">
        <v>900</v>
      </c>
      <c r="B357" s="7"/>
      <c r="C357" s="104" t="s">
        <v>324</v>
      </c>
      <c r="D357" s="8">
        <f>SUM(D358:D360)</f>
        <v>21317581580</v>
      </c>
      <c r="E357" s="8">
        <v>12555411170</v>
      </c>
      <c r="F357" s="8">
        <f t="shared" si="1"/>
        <v>8762170410</v>
      </c>
      <c r="G357" s="198"/>
    </row>
    <row r="358" spans="1:7" s="21" customFormat="1" ht="30">
      <c r="A358" s="7"/>
      <c r="B358" s="7">
        <v>910</v>
      </c>
      <c r="C358" s="63" t="s">
        <v>325</v>
      </c>
      <c r="D358" s="9">
        <v>21117581580</v>
      </c>
      <c r="E358" s="9">
        <v>12417054582</v>
      </c>
      <c r="F358" s="8">
        <f t="shared" si="1"/>
        <v>8700526998</v>
      </c>
      <c r="G358" s="198"/>
    </row>
    <row r="359" spans="1:7" s="21" customFormat="1" ht="45">
      <c r="A359" s="7"/>
      <c r="B359" s="7">
        <v>920</v>
      </c>
      <c r="C359" s="63" t="s">
        <v>326</v>
      </c>
      <c r="D359" s="9">
        <v>200000000</v>
      </c>
      <c r="E359" s="9">
        <v>138356588</v>
      </c>
      <c r="F359" s="8">
        <f t="shared" si="1"/>
        <v>61643412</v>
      </c>
      <c r="G359" s="198"/>
    </row>
    <row r="360" spans="1:7" s="21" customFormat="1" ht="45">
      <c r="A360" s="65"/>
      <c r="B360" s="7">
        <v>960</v>
      </c>
      <c r="C360" s="64" t="s">
        <v>327</v>
      </c>
      <c r="D360" s="9">
        <v>0</v>
      </c>
      <c r="E360" s="9">
        <v>0</v>
      </c>
      <c r="F360" s="8">
        <f t="shared" si="1"/>
        <v>0</v>
      </c>
      <c r="G360" s="198"/>
    </row>
    <row r="361" spans="1:7" ht="15.75">
      <c r="A361" s="574" t="s">
        <v>328</v>
      </c>
      <c r="B361" s="575"/>
      <c r="C361" s="576"/>
      <c r="D361" s="577">
        <f>+D321+D327+D336+D344+D345+D352+D357</f>
        <v>657776690565</v>
      </c>
      <c r="E361" s="577">
        <v>236796847046</v>
      </c>
      <c r="F361" s="577">
        <f>+F357+F352+F345+F336+F327+F321</f>
        <v>420979843519</v>
      </c>
      <c r="G361" s="198"/>
    </row>
    <row r="362" spans="1:7" s="21" customFormat="1" ht="340.5" customHeight="1">
      <c r="A362" s="582"/>
      <c r="B362" s="583"/>
      <c r="C362" s="583"/>
      <c r="D362" s="584"/>
      <c r="E362" s="584"/>
      <c r="F362" s="584"/>
      <c r="G362" s="118"/>
    </row>
    <row r="363" spans="1:7" s="21" customFormat="1" ht="305.25" customHeight="1">
      <c r="A363" s="578"/>
      <c r="B363" s="579"/>
      <c r="C363" s="579"/>
      <c r="D363" s="580"/>
      <c r="E363" s="580"/>
      <c r="F363" s="580"/>
      <c r="G363" s="581"/>
    </row>
    <row r="364" spans="1:7" s="21" customFormat="1" ht="381.75" customHeight="1">
      <c r="A364" s="184"/>
      <c r="B364" s="185"/>
      <c r="C364" s="185"/>
      <c r="D364" s="186"/>
      <c r="E364" s="186"/>
      <c r="F364" s="186"/>
      <c r="G364" s="187"/>
    </row>
    <row r="365" spans="1:7" ht="18.75">
      <c r="A365" s="339" t="s">
        <v>259</v>
      </c>
      <c r="B365" s="340"/>
      <c r="C365" s="340"/>
      <c r="D365" s="340"/>
      <c r="E365" s="340"/>
      <c r="F365" s="340"/>
      <c r="G365" s="341"/>
    </row>
    <row r="366" spans="1:7" ht="16.5">
      <c r="A366" s="207" t="s">
        <v>260</v>
      </c>
      <c r="B366" s="208"/>
      <c r="C366" s="208"/>
      <c r="D366" s="208"/>
      <c r="E366" s="208"/>
      <c r="F366" s="208"/>
      <c r="G366" s="209"/>
    </row>
    <row r="367" spans="1:7" ht="15.75" customHeight="1">
      <c r="A367" s="210" t="s">
        <v>126</v>
      </c>
      <c r="B367" s="212"/>
      <c r="C367" s="212"/>
      <c r="D367" s="212"/>
      <c r="E367" s="212"/>
      <c r="F367" s="212"/>
      <c r="G367" s="211"/>
    </row>
    <row r="368" spans="1:7" ht="31.5" customHeight="1">
      <c r="A368" s="39" t="s">
        <v>15</v>
      </c>
      <c r="B368" s="39" t="s">
        <v>32</v>
      </c>
      <c r="C368" s="210" t="s">
        <v>16</v>
      </c>
      <c r="D368" s="211"/>
      <c r="E368" s="210" t="s">
        <v>33</v>
      </c>
      <c r="F368" s="211"/>
      <c r="G368" s="39" t="s">
        <v>34</v>
      </c>
    </row>
    <row r="369" spans="1:7" ht="30">
      <c r="A369" s="127">
        <v>2</v>
      </c>
      <c r="B369" s="127" t="s">
        <v>98</v>
      </c>
      <c r="C369" s="221" t="s">
        <v>99</v>
      </c>
      <c r="D369" s="222"/>
      <c r="E369" s="334" t="s">
        <v>100</v>
      </c>
      <c r="F369" s="335"/>
      <c r="G369" s="128">
        <v>214381151</v>
      </c>
    </row>
    <row r="370" spans="1:7" ht="45">
      <c r="A370" s="128">
        <v>3</v>
      </c>
      <c r="B370" s="127" t="s">
        <v>101</v>
      </c>
      <c r="C370" s="221" t="s">
        <v>99</v>
      </c>
      <c r="D370" s="222"/>
      <c r="E370" s="334" t="s">
        <v>102</v>
      </c>
      <c r="F370" s="335"/>
      <c r="G370" s="128">
        <v>216882331</v>
      </c>
    </row>
    <row r="371" spans="1:7" s="3" customFormat="1" ht="45">
      <c r="A371" s="128">
        <v>4</v>
      </c>
      <c r="B371" s="127" t="s">
        <v>141</v>
      </c>
      <c r="C371" s="221" t="s">
        <v>99</v>
      </c>
      <c r="D371" s="222"/>
      <c r="E371" s="334" t="s">
        <v>142</v>
      </c>
      <c r="F371" s="335"/>
      <c r="G371" s="128">
        <v>214383302</v>
      </c>
    </row>
    <row r="372" spans="1:7" s="3" customFormat="1" ht="15.75" customHeight="1">
      <c r="A372" s="210" t="s">
        <v>228</v>
      </c>
      <c r="B372" s="212"/>
      <c r="C372" s="212"/>
      <c r="D372" s="212"/>
      <c r="E372" s="212"/>
      <c r="F372" s="212"/>
      <c r="G372" s="211"/>
    </row>
    <row r="373" spans="1:7" s="3" customFormat="1" ht="31.5" customHeight="1">
      <c r="A373" s="39" t="s">
        <v>15</v>
      </c>
      <c r="B373" s="39" t="s">
        <v>32</v>
      </c>
      <c r="C373" s="210" t="s">
        <v>16</v>
      </c>
      <c r="D373" s="211"/>
      <c r="E373" s="210" t="s">
        <v>33</v>
      </c>
      <c r="F373" s="211"/>
      <c r="G373" s="39" t="s">
        <v>34</v>
      </c>
    </row>
    <row r="374" spans="1:7" s="3" customFormat="1" ht="53.25" customHeight="1">
      <c r="A374" s="188">
        <v>1</v>
      </c>
      <c r="B374" s="188" t="s">
        <v>160</v>
      </c>
      <c r="C374" s="199" t="s">
        <v>161</v>
      </c>
      <c r="D374" s="199"/>
      <c r="E374" s="505" t="s">
        <v>162</v>
      </c>
      <c r="F374" s="506"/>
      <c r="G374" s="188" t="s">
        <v>163</v>
      </c>
    </row>
    <row r="375" spans="1:7" s="3" customFormat="1" ht="49.5" customHeight="1">
      <c r="A375" s="190">
        <v>2</v>
      </c>
      <c r="B375" s="188" t="s">
        <v>164</v>
      </c>
      <c r="C375" s="199" t="s">
        <v>165</v>
      </c>
      <c r="D375" s="199"/>
      <c r="E375" s="505" t="s">
        <v>166</v>
      </c>
      <c r="F375" s="506"/>
      <c r="G375" s="188" t="s">
        <v>163</v>
      </c>
    </row>
    <row r="376" spans="1:7" s="3" customFormat="1" ht="64.5" customHeight="1">
      <c r="A376" s="190">
        <v>3</v>
      </c>
      <c r="B376" s="188" t="s">
        <v>167</v>
      </c>
      <c r="C376" s="505" t="s">
        <v>168</v>
      </c>
      <c r="D376" s="506"/>
      <c r="E376" s="505" t="s">
        <v>169</v>
      </c>
      <c r="F376" s="506"/>
      <c r="G376" s="188" t="s">
        <v>170</v>
      </c>
    </row>
    <row r="377" spans="1:7" s="3" customFormat="1" ht="63" customHeight="1">
      <c r="A377" s="190">
        <v>4</v>
      </c>
      <c r="B377" s="188" t="s">
        <v>171</v>
      </c>
      <c r="C377" s="505" t="s">
        <v>168</v>
      </c>
      <c r="D377" s="506"/>
      <c r="E377" s="505" t="s">
        <v>169</v>
      </c>
      <c r="F377" s="506"/>
      <c r="G377" s="188" t="s">
        <v>172</v>
      </c>
    </row>
    <row r="378" spans="1:7" s="3" customFormat="1" ht="45.75" customHeight="1">
      <c r="A378" s="190">
        <v>5</v>
      </c>
      <c r="B378" s="188" t="s">
        <v>173</v>
      </c>
      <c r="C378" s="199" t="s">
        <v>174</v>
      </c>
      <c r="D378" s="199"/>
      <c r="E378" s="199" t="s">
        <v>175</v>
      </c>
      <c r="F378" s="199"/>
      <c r="G378" s="188" t="s">
        <v>974</v>
      </c>
    </row>
    <row r="379" spans="1:7" s="3" customFormat="1" ht="45.75" customHeight="1">
      <c r="A379" s="190">
        <v>6</v>
      </c>
      <c r="B379" s="188" t="s">
        <v>176</v>
      </c>
      <c r="C379" s="199" t="s">
        <v>174</v>
      </c>
      <c r="D379" s="199"/>
      <c r="E379" s="199" t="s">
        <v>177</v>
      </c>
      <c r="F379" s="199"/>
      <c r="G379" s="188" t="s">
        <v>975</v>
      </c>
    </row>
    <row r="380" spans="1:7" s="3" customFormat="1" ht="15.75" customHeight="1">
      <c r="A380" s="210" t="s">
        <v>219</v>
      </c>
      <c r="B380" s="212"/>
      <c r="C380" s="212"/>
      <c r="D380" s="212"/>
      <c r="E380" s="212"/>
      <c r="F380" s="212"/>
      <c r="G380" s="211"/>
    </row>
    <row r="381" spans="1:7" s="3" customFormat="1" ht="31.5" customHeight="1">
      <c r="A381" s="39" t="s">
        <v>15</v>
      </c>
      <c r="B381" s="39" t="s">
        <v>32</v>
      </c>
      <c r="C381" s="210" t="s">
        <v>16</v>
      </c>
      <c r="D381" s="211"/>
      <c r="E381" s="210" t="s">
        <v>33</v>
      </c>
      <c r="F381" s="211"/>
      <c r="G381" s="39" t="s">
        <v>34</v>
      </c>
    </row>
    <row r="382" spans="1:7" s="3" customFormat="1" ht="105">
      <c r="A382" s="170">
        <v>1</v>
      </c>
      <c r="B382" s="170" t="s">
        <v>290</v>
      </c>
      <c r="C382" s="270" t="str">
        <f>UPPER("Encuesta de satisfación al Cliente - SDNA")</f>
        <v>ENCUESTA DE SATISFACIÓN AL CLIENTE - SDNA</v>
      </c>
      <c r="D382" s="272"/>
      <c r="E382" s="270" t="s">
        <v>204</v>
      </c>
      <c r="F382" s="272"/>
      <c r="G382" s="176" t="s">
        <v>205</v>
      </c>
    </row>
    <row r="383" spans="1:7" s="3" customFormat="1" ht="105">
      <c r="A383" s="170">
        <v>2</v>
      </c>
      <c r="B383" s="170" t="s">
        <v>290</v>
      </c>
      <c r="C383" s="270" t="str">
        <f>UPPER("Registro de Reclamo -SDNA")</f>
        <v>REGISTRO DE RECLAMO -SDNA</v>
      </c>
      <c r="D383" s="272"/>
      <c r="E383" s="270" t="s">
        <v>204</v>
      </c>
      <c r="F383" s="272"/>
      <c r="G383" s="176" t="s">
        <v>206</v>
      </c>
    </row>
    <row r="384" spans="1:7" s="3" customFormat="1" ht="120">
      <c r="A384" s="170">
        <v>3</v>
      </c>
      <c r="B384" s="170" t="s">
        <v>290</v>
      </c>
      <c r="C384" s="270" t="str">
        <f>UPPER("Encuesta de satisfación al Cliente - SAVEC")</f>
        <v>ENCUESTA DE SATISFACIÓN AL CLIENTE - SAVEC</v>
      </c>
      <c r="D384" s="272"/>
      <c r="E384" s="481" t="s">
        <v>150</v>
      </c>
      <c r="F384" s="481"/>
      <c r="G384" s="176" t="s">
        <v>207</v>
      </c>
    </row>
    <row r="385" spans="1:7" s="3" customFormat="1" ht="105">
      <c r="A385" s="170">
        <v>4</v>
      </c>
      <c r="B385" s="170" t="s">
        <v>290</v>
      </c>
      <c r="C385" s="270" t="str">
        <f>UPPER("Registro de Reclamo -SAVEC")</f>
        <v>REGISTRO DE RECLAMO -SAVEC</v>
      </c>
      <c r="D385" s="272"/>
      <c r="E385" s="481" t="s">
        <v>150</v>
      </c>
      <c r="F385" s="481"/>
      <c r="G385" s="176" t="s">
        <v>208</v>
      </c>
    </row>
    <row r="386" spans="1:7" s="3" customFormat="1" ht="90.75" customHeight="1">
      <c r="A386" s="170">
        <v>5</v>
      </c>
      <c r="B386" s="170" t="s">
        <v>290</v>
      </c>
      <c r="C386" s="270" t="s">
        <v>209</v>
      </c>
      <c r="D386" s="272"/>
      <c r="E386" s="481" t="s">
        <v>210</v>
      </c>
      <c r="F386" s="481"/>
      <c r="G386" s="176" t="s">
        <v>211</v>
      </c>
    </row>
    <row r="387" spans="1:7" s="3" customFormat="1" ht="95.25" customHeight="1">
      <c r="A387" s="170">
        <v>6</v>
      </c>
      <c r="B387" s="170" t="s">
        <v>290</v>
      </c>
      <c r="C387" s="270" t="s">
        <v>212</v>
      </c>
      <c r="D387" s="272"/>
      <c r="E387" s="481" t="s">
        <v>213</v>
      </c>
      <c r="F387" s="481"/>
      <c r="G387" s="176" t="s">
        <v>214</v>
      </c>
    </row>
    <row r="388" spans="1:7" s="3" customFormat="1" ht="90">
      <c r="A388" s="170">
        <v>7</v>
      </c>
      <c r="B388" s="170" t="s">
        <v>290</v>
      </c>
      <c r="C388" s="270" t="s">
        <v>215</v>
      </c>
      <c r="D388" s="272"/>
      <c r="E388" s="481" t="s">
        <v>213</v>
      </c>
      <c r="F388" s="481"/>
      <c r="G388" s="176" t="s">
        <v>216</v>
      </c>
    </row>
    <row r="389" spans="1:7" s="3" customFormat="1" ht="90">
      <c r="A389" s="170">
        <v>8</v>
      </c>
      <c r="B389" s="170" t="s">
        <v>290</v>
      </c>
      <c r="C389" s="270" t="s">
        <v>217</v>
      </c>
      <c r="D389" s="272"/>
      <c r="E389" s="481" t="s">
        <v>213</v>
      </c>
      <c r="F389" s="481"/>
      <c r="G389" s="176" t="s">
        <v>218</v>
      </c>
    </row>
    <row r="390" spans="1:7" s="3" customFormat="1" ht="15.75">
      <c r="A390" s="210" t="s">
        <v>126</v>
      </c>
      <c r="B390" s="212"/>
      <c r="C390" s="212"/>
      <c r="D390" s="212"/>
      <c r="E390" s="212"/>
      <c r="F390" s="212"/>
      <c r="G390" s="211"/>
    </row>
    <row r="391" spans="1:7" s="3" customFormat="1" ht="31.5">
      <c r="A391" s="96" t="s">
        <v>15</v>
      </c>
      <c r="B391" s="96" t="s">
        <v>32</v>
      </c>
      <c r="C391" s="210" t="s">
        <v>16</v>
      </c>
      <c r="D391" s="211"/>
      <c r="E391" s="210" t="s">
        <v>33</v>
      </c>
      <c r="F391" s="211"/>
      <c r="G391" s="96" t="s">
        <v>34</v>
      </c>
    </row>
    <row r="392" spans="1:7" s="3" customFormat="1" ht="30">
      <c r="A392" s="97">
        <v>2</v>
      </c>
      <c r="B392" s="97" t="s">
        <v>98</v>
      </c>
      <c r="C392" s="501" t="s">
        <v>99</v>
      </c>
      <c r="D392" s="502"/>
      <c r="E392" s="500" t="s">
        <v>100</v>
      </c>
      <c r="F392" s="500"/>
      <c r="G392" s="98">
        <v>214381151</v>
      </c>
    </row>
    <row r="393" spans="1:7" s="3" customFormat="1" ht="45">
      <c r="A393" s="98">
        <v>3</v>
      </c>
      <c r="B393" s="97" t="s">
        <v>101</v>
      </c>
      <c r="C393" s="501" t="s">
        <v>99</v>
      </c>
      <c r="D393" s="502"/>
      <c r="E393" s="500" t="s">
        <v>102</v>
      </c>
      <c r="F393" s="500"/>
      <c r="G393" s="98">
        <v>216882331</v>
      </c>
    </row>
    <row r="394" spans="1:7" s="3" customFormat="1" ht="45">
      <c r="A394" s="98">
        <v>4</v>
      </c>
      <c r="B394" s="97" t="s">
        <v>141</v>
      </c>
      <c r="C394" s="501" t="s">
        <v>99</v>
      </c>
      <c r="D394" s="502"/>
      <c r="E394" s="500" t="s">
        <v>142</v>
      </c>
      <c r="F394" s="500"/>
      <c r="G394" s="98">
        <v>214383302</v>
      </c>
    </row>
    <row r="395" spans="1:7" ht="15" customHeight="1">
      <c r="A395" s="210" t="s">
        <v>195</v>
      </c>
      <c r="B395" s="212"/>
      <c r="C395" s="212"/>
      <c r="D395" s="212"/>
      <c r="E395" s="212"/>
      <c r="F395" s="212"/>
      <c r="G395" s="211"/>
    </row>
    <row r="396" spans="1:7" s="21" customFormat="1" ht="31.5">
      <c r="A396" s="39" t="s">
        <v>15</v>
      </c>
      <c r="B396" s="39" t="s">
        <v>32</v>
      </c>
      <c r="C396" s="210" t="s">
        <v>16</v>
      </c>
      <c r="D396" s="211"/>
      <c r="E396" s="210" t="s">
        <v>33</v>
      </c>
      <c r="F396" s="211"/>
      <c r="G396" s="39" t="s">
        <v>34</v>
      </c>
    </row>
    <row r="397" spans="1:7" s="21" customFormat="1" ht="72" customHeight="1">
      <c r="A397" s="40">
        <v>1</v>
      </c>
      <c r="B397" s="44" t="s">
        <v>197</v>
      </c>
      <c r="C397" s="503" t="s">
        <v>198</v>
      </c>
      <c r="D397" s="504"/>
      <c r="E397" s="503" t="s">
        <v>196</v>
      </c>
      <c r="F397" s="504"/>
      <c r="G397" s="44" t="s">
        <v>199</v>
      </c>
    </row>
    <row r="398" spans="1:7" s="21" customFormat="1" ht="147" customHeight="1">
      <c r="A398" s="41"/>
      <c r="B398" s="31"/>
      <c r="C398" s="31"/>
      <c r="D398" s="32"/>
      <c r="E398" s="31"/>
      <c r="F398" s="32"/>
      <c r="G398" s="72"/>
    </row>
    <row r="399" spans="1:7" s="21" customFormat="1" ht="15.75" customHeight="1">
      <c r="A399" s="210" t="s">
        <v>220</v>
      </c>
      <c r="B399" s="212"/>
      <c r="C399" s="212"/>
      <c r="D399" s="212"/>
      <c r="E399" s="212"/>
      <c r="F399" s="212"/>
      <c r="G399" s="211"/>
    </row>
    <row r="400" spans="1:7" s="21" customFormat="1" ht="15.75">
      <c r="A400" s="108" t="s">
        <v>15</v>
      </c>
      <c r="B400" s="108" t="s">
        <v>32</v>
      </c>
      <c r="C400" s="201" t="s">
        <v>16</v>
      </c>
      <c r="D400" s="203"/>
      <c r="E400" s="4" t="s">
        <v>4</v>
      </c>
      <c r="F400" s="201" t="s">
        <v>58</v>
      </c>
      <c r="G400" s="203"/>
    </row>
    <row r="401" spans="1:7" s="21" customFormat="1" ht="57.75" customHeight="1">
      <c r="A401" s="111">
        <v>1</v>
      </c>
      <c r="B401" s="117" t="s">
        <v>432</v>
      </c>
      <c r="C401" s="330" t="s">
        <v>433</v>
      </c>
      <c r="D401" s="331"/>
      <c r="E401" s="117" t="s">
        <v>85</v>
      </c>
      <c r="F401" s="332" t="s">
        <v>221</v>
      </c>
      <c r="G401" s="333"/>
    </row>
    <row r="402" spans="1:7" s="21" customFormat="1" ht="81.75" customHeight="1">
      <c r="A402" s="109"/>
      <c r="B402" s="114"/>
      <c r="C402" s="114"/>
      <c r="D402" s="114"/>
      <c r="E402" s="114"/>
      <c r="F402" s="114"/>
      <c r="G402" s="110"/>
    </row>
    <row r="403" spans="1:7" ht="16.5">
      <c r="A403" s="484" t="s">
        <v>261</v>
      </c>
      <c r="B403" s="485"/>
      <c r="C403" s="485"/>
      <c r="D403" s="485"/>
      <c r="E403" s="485"/>
      <c r="F403" s="485"/>
      <c r="G403" s="486"/>
    </row>
    <row r="404" spans="1:7" s="21" customFormat="1" ht="15.75" customHeight="1">
      <c r="A404" s="210" t="s">
        <v>126</v>
      </c>
      <c r="B404" s="212"/>
      <c r="C404" s="212"/>
      <c r="D404" s="212"/>
      <c r="E404" s="212"/>
      <c r="F404" s="212"/>
      <c r="G404" s="211"/>
    </row>
    <row r="405" spans="1:7" ht="15.75">
      <c r="A405" s="201" t="s">
        <v>57</v>
      </c>
      <c r="B405" s="203"/>
      <c r="C405" s="201" t="s">
        <v>16</v>
      </c>
      <c r="D405" s="203"/>
      <c r="E405" s="4" t="s">
        <v>53</v>
      </c>
      <c r="F405" s="201" t="s">
        <v>58</v>
      </c>
      <c r="G405" s="203"/>
    </row>
    <row r="406" spans="1:7" s="21" customFormat="1" ht="29.25" customHeight="1">
      <c r="A406" s="492" t="s">
        <v>103</v>
      </c>
      <c r="B406" s="493"/>
      <c r="C406" s="494" t="s">
        <v>104</v>
      </c>
      <c r="D406" s="495"/>
      <c r="E406" s="48" t="s">
        <v>288</v>
      </c>
      <c r="F406" s="498" t="s">
        <v>105</v>
      </c>
      <c r="G406" s="499"/>
    </row>
    <row r="407" spans="1:7" s="21" customFormat="1" ht="81.75" customHeight="1">
      <c r="A407" s="26"/>
      <c r="B407" s="27"/>
      <c r="C407" s="26"/>
      <c r="D407" s="27"/>
      <c r="E407" s="28"/>
      <c r="F407" s="26"/>
      <c r="G407" s="27"/>
    </row>
    <row r="408" spans="1:7" s="21" customFormat="1" ht="15.75" customHeight="1">
      <c r="A408" s="210" t="s">
        <v>244</v>
      </c>
      <c r="B408" s="212"/>
      <c r="C408" s="212"/>
      <c r="D408" s="212"/>
      <c r="E408" s="212"/>
      <c r="F408" s="212"/>
      <c r="G408" s="211"/>
    </row>
    <row r="409" spans="1:7" s="21" customFormat="1" ht="15.75" customHeight="1">
      <c r="A409" s="201" t="s">
        <v>57</v>
      </c>
      <c r="B409" s="203"/>
      <c r="C409" s="201" t="s">
        <v>16</v>
      </c>
      <c r="D409" s="203"/>
      <c r="E409" s="4" t="s">
        <v>53</v>
      </c>
      <c r="F409" s="201" t="s">
        <v>58</v>
      </c>
      <c r="G409" s="203"/>
    </row>
    <row r="410" spans="1:7" ht="49.5" customHeight="1">
      <c r="A410" s="487" t="s">
        <v>103</v>
      </c>
      <c r="B410" s="488"/>
      <c r="C410" s="315" t="s">
        <v>245</v>
      </c>
      <c r="D410" s="316"/>
      <c r="E410" s="36" t="s">
        <v>97</v>
      </c>
      <c r="F410" s="482" t="s">
        <v>97</v>
      </c>
      <c r="G410" s="483"/>
    </row>
    <row r="411" spans="1:7" s="21" customFormat="1" ht="15.75" customHeight="1">
      <c r="A411" s="210" t="s">
        <v>219</v>
      </c>
      <c r="B411" s="212"/>
      <c r="C411" s="212"/>
      <c r="D411" s="212"/>
      <c r="E411" s="212"/>
      <c r="F411" s="212"/>
      <c r="G411" s="211"/>
    </row>
    <row r="412" spans="1:7" s="21" customFormat="1" ht="15.75">
      <c r="A412" s="201" t="s">
        <v>57</v>
      </c>
      <c r="B412" s="203"/>
      <c r="C412" s="201" t="s">
        <v>16</v>
      </c>
      <c r="D412" s="203"/>
      <c r="E412" s="4" t="s">
        <v>53</v>
      </c>
      <c r="F412" s="201" t="s">
        <v>58</v>
      </c>
      <c r="G412" s="203"/>
    </row>
    <row r="413" spans="1:7" s="21" customFormat="1">
      <c r="A413" s="468" t="s">
        <v>792</v>
      </c>
      <c r="B413" s="469"/>
      <c r="C413" s="473" t="s">
        <v>247</v>
      </c>
      <c r="D413" s="469"/>
      <c r="E413" s="38">
        <v>45903</v>
      </c>
      <c r="F413" s="473" t="s">
        <v>124</v>
      </c>
      <c r="G413" s="469"/>
    </row>
    <row r="414" spans="1:7" ht="307.5" customHeight="1">
      <c r="A414" s="477"/>
      <c r="B414" s="478"/>
      <c r="C414" s="478"/>
      <c r="D414" s="478"/>
      <c r="E414" s="478"/>
      <c r="F414" s="478"/>
      <c r="G414" s="479"/>
    </row>
    <row r="415" spans="1:7" s="21" customFormat="1" ht="15.75" customHeight="1">
      <c r="A415" s="210" t="s">
        <v>220</v>
      </c>
      <c r="B415" s="212"/>
      <c r="C415" s="212"/>
      <c r="D415" s="212"/>
      <c r="E415" s="212"/>
      <c r="F415" s="212"/>
      <c r="G415" s="211"/>
    </row>
    <row r="416" spans="1:7" s="21" customFormat="1" ht="15.75">
      <c r="A416" s="115" t="s">
        <v>57</v>
      </c>
      <c r="B416" s="116"/>
      <c r="C416" s="201" t="s">
        <v>16</v>
      </c>
      <c r="D416" s="203"/>
      <c r="E416" s="201" t="s">
        <v>58</v>
      </c>
      <c r="F416" s="202"/>
      <c r="G416" s="203"/>
    </row>
    <row r="417" spans="1:7" s="21" customFormat="1" ht="68.25" customHeight="1">
      <c r="A417" s="204" t="s">
        <v>434</v>
      </c>
      <c r="B417" s="206"/>
      <c r="C417" s="204" t="s">
        <v>435</v>
      </c>
      <c r="D417" s="206"/>
      <c r="E417" s="204" t="s">
        <v>436</v>
      </c>
      <c r="F417" s="205"/>
      <c r="G417" s="206"/>
    </row>
    <row r="418" spans="1:7" ht="16.5">
      <c r="A418" s="207" t="s">
        <v>262</v>
      </c>
      <c r="B418" s="208"/>
      <c r="C418" s="208"/>
      <c r="D418" s="208"/>
      <c r="E418" s="208"/>
      <c r="F418" s="208"/>
      <c r="G418" s="209"/>
    </row>
    <row r="419" spans="1:7" ht="63" customHeight="1">
      <c r="A419" s="39" t="s">
        <v>61</v>
      </c>
      <c r="B419" s="39" t="s">
        <v>74</v>
      </c>
      <c r="C419" s="18" t="s">
        <v>73</v>
      </c>
      <c r="D419" s="210" t="s">
        <v>60</v>
      </c>
      <c r="E419" s="212"/>
      <c r="F419" s="211"/>
      <c r="G419" s="42" t="s">
        <v>31</v>
      </c>
    </row>
    <row r="420" spans="1:7" s="5" customFormat="1" ht="15.75" customHeight="1">
      <c r="A420" s="474" t="s">
        <v>350</v>
      </c>
      <c r="B420" s="475"/>
      <c r="C420" s="475"/>
      <c r="D420" s="475"/>
      <c r="E420" s="475"/>
      <c r="F420" s="475"/>
      <c r="G420" s="476"/>
    </row>
    <row r="421" spans="1:7" s="5" customFormat="1" ht="15.75" customHeight="1">
      <c r="A421" s="396" t="s">
        <v>263</v>
      </c>
      <c r="B421" s="397"/>
      <c r="C421" s="397"/>
      <c r="D421" s="397"/>
      <c r="E421" s="397"/>
      <c r="F421" s="397"/>
      <c r="G421" s="398"/>
    </row>
    <row r="422" spans="1:7" s="5" customFormat="1" ht="16.5">
      <c r="A422" s="470" t="s">
        <v>264</v>
      </c>
      <c r="B422" s="471"/>
      <c r="C422" s="471"/>
      <c r="D422" s="471"/>
      <c r="E422" s="471"/>
      <c r="F422" s="471"/>
      <c r="G422" s="472"/>
    </row>
    <row r="423" spans="1:7" s="22" customFormat="1">
      <c r="A423" s="326" t="s">
        <v>62</v>
      </c>
      <c r="B423" s="327"/>
      <c r="C423" s="328" t="s">
        <v>63</v>
      </c>
      <c r="D423" s="329"/>
      <c r="E423" s="328" t="s">
        <v>58</v>
      </c>
      <c r="F423" s="466"/>
      <c r="G423" s="467"/>
    </row>
    <row r="424" spans="1:7" s="22" customFormat="1" ht="15.75">
      <c r="A424" s="262" t="s">
        <v>223</v>
      </c>
      <c r="B424" s="263"/>
      <c r="C424" s="263"/>
      <c r="D424" s="263"/>
      <c r="E424" s="263"/>
      <c r="F424" s="263"/>
      <c r="G424" s="264"/>
    </row>
    <row r="425" spans="1:7" s="22" customFormat="1" ht="33" customHeight="1">
      <c r="A425" s="480">
        <v>1</v>
      </c>
      <c r="B425" s="480"/>
      <c r="C425" s="223" t="s">
        <v>191</v>
      </c>
      <c r="D425" s="225"/>
      <c r="E425" s="223" t="s">
        <v>192</v>
      </c>
      <c r="F425" s="224"/>
      <c r="G425" s="225"/>
    </row>
    <row r="426" spans="1:7" s="22" customFormat="1" ht="39.75" customHeight="1">
      <c r="A426" s="480">
        <v>1</v>
      </c>
      <c r="B426" s="480"/>
      <c r="C426" s="223" t="s">
        <v>193</v>
      </c>
      <c r="D426" s="225"/>
      <c r="E426" s="223" t="s">
        <v>194</v>
      </c>
      <c r="F426" s="224"/>
      <c r="G426" s="225"/>
    </row>
    <row r="427" spans="1:7" s="5" customFormat="1" ht="15.75">
      <c r="A427" s="262" t="s">
        <v>222</v>
      </c>
      <c r="B427" s="263"/>
      <c r="C427" s="263"/>
      <c r="D427" s="263"/>
      <c r="E427" s="263"/>
      <c r="F427" s="263"/>
      <c r="G427" s="264"/>
    </row>
    <row r="428" spans="1:7" s="5" customFormat="1" ht="88.5" customHeight="1">
      <c r="A428" s="257" t="s">
        <v>120</v>
      </c>
      <c r="B428" s="258"/>
      <c r="C428" s="257" t="s">
        <v>729</v>
      </c>
      <c r="D428" s="313"/>
      <c r="E428" s="259" t="s">
        <v>143</v>
      </c>
      <c r="F428" s="314"/>
      <c r="G428" s="258"/>
    </row>
    <row r="429" spans="1:7" s="22" customFormat="1" ht="67.5" customHeight="1">
      <c r="A429" s="257" t="s">
        <v>144</v>
      </c>
      <c r="B429" s="258"/>
      <c r="C429" s="257" t="s">
        <v>145</v>
      </c>
      <c r="D429" s="313"/>
      <c r="E429" s="259" t="s">
        <v>146</v>
      </c>
      <c r="F429" s="314"/>
      <c r="G429" s="258"/>
    </row>
    <row r="430" spans="1:7" s="22" customFormat="1" ht="135" customHeight="1">
      <c r="A430" s="257" t="s">
        <v>147</v>
      </c>
      <c r="B430" s="258"/>
      <c r="C430" s="257" t="s">
        <v>148</v>
      </c>
      <c r="D430" s="258"/>
      <c r="E430" s="259" t="s">
        <v>149</v>
      </c>
      <c r="F430" s="260"/>
      <c r="G430" s="261"/>
    </row>
    <row r="431" spans="1:7" s="5" customFormat="1" ht="15.75">
      <c r="A431" s="262" t="s">
        <v>257</v>
      </c>
      <c r="B431" s="263"/>
      <c r="C431" s="263"/>
      <c r="D431" s="263"/>
      <c r="E431" s="263"/>
      <c r="F431" s="263"/>
      <c r="G431" s="264"/>
    </row>
    <row r="432" spans="1:7" s="5" customFormat="1" ht="46.5" customHeight="1">
      <c r="A432" s="30">
        <v>1</v>
      </c>
      <c r="B432" s="68" t="s">
        <v>286</v>
      </c>
      <c r="C432" s="496" t="s">
        <v>178</v>
      </c>
      <c r="D432" s="497"/>
      <c r="E432" s="463" t="s">
        <v>258</v>
      </c>
      <c r="F432" s="464"/>
      <c r="G432" s="465"/>
    </row>
    <row r="433" spans="1:7" ht="15.75">
      <c r="A433" s="262" t="s">
        <v>223</v>
      </c>
      <c r="B433" s="263"/>
      <c r="C433" s="263"/>
      <c r="D433" s="263"/>
      <c r="E433" s="263"/>
      <c r="F433" s="263"/>
      <c r="G433" s="264"/>
    </row>
    <row r="434" spans="1:7" ht="54" customHeight="1">
      <c r="A434" s="47">
        <v>5</v>
      </c>
      <c r="B434" s="69"/>
      <c r="C434" s="230" t="s">
        <v>349</v>
      </c>
      <c r="D434" s="231"/>
      <c r="E434" s="227" t="s">
        <v>138</v>
      </c>
      <c r="F434" s="228"/>
      <c r="G434" s="229"/>
    </row>
    <row r="435" spans="1:7" ht="55.5" customHeight="1">
      <c r="A435" s="47">
        <v>1</v>
      </c>
      <c r="B435" s="69"/>
      <c r="C435" s="230" t="s">
        <v>348</v>
      </c>
      <c r="D435" s="231"/>
      <c r="E435" s="227" t="s">
        <v>138</v>
      </c>
      <c r="F435" s="228"/>
      <c r="G435" s="229"/>
    </row>
    <row r="436" spans="1:7" ht="45" customHeight="1">
      <c r="A436" s="47">
        <v>1</v>
      </c>
      <c r="B436" s="69"/>
      <c r="C436" s="230" t="s">
        <v>139</v>
      </c>
      <c r="D436" s="231"/>
      <c r="E436" s="227" t="s">
        <v>140</v>
      </c>
      <c r="F436" s="228"/>
      <c r="G436" s="229"/>
    </row>
    <row r="437" spans="1:7" ht="16.5">
      <c r="A437" s="235" t="s">
        <v>269</v>
      </c>
      <c r="B437" s="208"/>
      <c r="C437" s="208"/>
      <c r="D437" s="208"/>
      <c r="E437" s="208"/>
      <c r="F437" s="208"/>
      <c r="G437" s="236"/>
    </row>
    <row r="438" spans="1:7" s="21" customFormat="1" ht="15.75">
      <c r="A438" s="194" t="s">
        <v>417</v>
      </c>
      <c r="B438" s="195"/>
      <c r="C438" s="195"/>
      <c r="D438" s="195"/>
      <c r="E438" s="195"/>
      <c r="F438" s="195"/>
      <c r="G438" s="196"/>
    </row>
    <row r="439" spans="1:7" s="21" customFormat="1" ht="31.5">
      <c r="A439" s="130" t="s">
        <v>716</v>
      </c>
      <c r="B439" s="130" t="s">
        <v>717</v>
      </c>
      <c r="C439" s="226" t="s">
        <v>718</v>
      </c>
      <c r="D439" s="226"/>
      <c r="E439" s="130" t="s">
        <v>719</v>
      </c>
      <c r="F439" s="226" t="s">
        <v>59</v>
      </c>
      <c r="G439" s="226"/>
    </row>
    <row r="440" spans="1:7" s="21" customFormat="1" ht="45" customHeight="1">
      <c r="A440" s="216" t="s">
        <v>720</v>
      </c>
      <c r="B440" s="172" t="s">
        <v>721</v>
      </c>
      <c r="C440" s="249" t="s">
        <v>722</v>
      </c>
      <c r="D440" s="250"/>
      <c r="E440" s="251" t="s">
        <v>723</v>
      </c>
      <c r="F440" s="252" t="s">
        <v>724</v>
      </c>
      <c r="G440" s="253"/>
    </row>
    <row r="441" spans="1:7" s="21" customFormat="1" ht="45" customHeight="1">
      <c r="A441" s="217"/>
      <c r="B441" s="173" t="s">
        <v>725</v>
      </c>
      <c r="C441" s="256" t="s">
        <v>726</v>
      </c>
      <c r="D441" s="256"/>
      <c r="E441" s="251"/>
      <c r="F441" s="254"/>
      <c r="G441" s="255"/>
    </row>
    <row r="442" spans="1:7" s="21" customFormat="1" ht="90">
      <c r="A442" s="218"/>
      <c r="B442" s="174"/>
      <c r="C442" s="256"/>
      <c r="D442" s="256"/>
      <c r="E442" s="175" t="s">
        <v>727</v>
      </c>
      <c r="F442" s="256" t="s">
        <v>728</v>
      </c>
      <c r="G442" s="256"/>
    </row>
    <row r="443" spans="1:7" s="21" customFormat="1" ht="15.75">
      <c r="A443" s="129"/>
      <c r="B443" s="195" t="s">
        <v>715</v>
      </c>
      <c r="C443" s="195"/>
      <c r="D443" s="195"/>
      <c r="E443" s="195"/>
      <c r="F443" s="195"/>
      <c r="G443" s="196"/>
    </row>
    <row r="444" spans="1:7" ht="15.75">
      <c r="A444" s="194" t="s">
        <v>447</v>
      </c>
      <c r="B444" s="196"/>
      <c r="C444" s="210" t="s">
        <v>446</v>
      </c>
      <c r="D444" s="212"/>
      <c r="E444" s="211"/>
      <c r="F444" s="210" t="s">
        <v>59</v>
      </c>
      <c r="G444" s="211"/>
    </row>
    <row r="445" spans="1:7" s="21" customFormat="1" ht="191.25" customHeight="1">
      <c r="A445" s="237" t="s">
        <v>450</v>
      </c>
      <c r="B445" s="238"/>
      <c r="C445" s="241" t="s">
        <v>449</v>
      </c>
      <c r="D445" s="242"/>
      <c r="E445" s="243"/>
      <c r="F445" s="246" t="s">
        <v>448</v>
      </c>
      <c r="G445" s="245"/>
    </row>
    <row r="446" spans="1:7" ht="136.5" customHeight="1">
      <c r="A446" s="239"/>
      <c r="B446" s="240"/>
      <c r="C446" s="237" t="s">
        <v>449</v>
      </c>
      <c r="D446" s="244"/>
      <c r="E446" s="245"/>
      <c r="F446" s="247"/>
      <c r="G446" s="248"/>
    </row>
    <row r="447" spans="1:7" ht="15.75" customHeight="1">
      <c r="A447" s="207" t="s">
        <v>265</v>
      </c>
      <c r="B447" s="208"/>
      <c r="C447" s="208"/>
      <c r="D447" s="208"/>
      <c r="E447" s="208"/>
      <c r="F447" s="208"/>
      <c r="G447" s="209"/>
    </row>
    <row r="448" spans="1:7" ht="32.25" customHeight="1">
      <c r="A448" s="39" t="s">
        <v>35</v>
      </c>
      <c r="B448" s="39" t="s">
        <v>36</v>
      </c>
      <c r="C448" s="210" t="s">
        <v>16</v>
      </c>
      <c r="D448" s="211"/>
      <c r="E448" s="39" t="s">
        <v>37</v>
      </c>
      <c r="F448" s="210" t="s">
        <v>55</v>
      </c>
      <c r="G448" s="211"/>
    </row>
    <row r="449" spans="1:7" s="21" customFormat="1" ht="15" customHeight="1">
      <c r="A449" s="297" t="s">
        <v>331</v>
      </c>
      <c r="B449" s="298"/>
      <c r="C449" s="298"/>
      <c r="D449" s="298"/>
      <c r="E449" s="298"/>
      <c r="F449" s="298"/>
      <c r="G449" s="299"/>
    </row>
    <row r="450" spans="1:7" s="21" customFormat="1" ht="26.25" customHeight="1">
      <c r="A450" s="232" t="s">
        <v>445</v>
      </c>
      <c r="B450" s="233"/>
      <c r="C450" s="233"/>
      <c r="D450" s="233"/>
      <c r="E450" s="233"/>
      <c r="F450" s="233"/>
      <c r="G450" s="234"/>
    </row>
    <row r="451" spans="1:7" s="21" customFormat="1" ht="45" customHeight="1">
      <c r="A451" s="90"/>
      <c r="B451" s="24"/>
      <c r="C451" s="23"/>
      <c r="D451" s="23"/>
      <c r="E451" s="23"/>
      <c r="F451" s="25"/>
      <c r="G451" s="91"/>
    </row>
    <row r="452" spans="1:7" s="21" customFormat="1" ht="45" customHeight="1">
      <c r="A452" s="90"/>
      <c r="B452" s="24"/>
      <c r="C452" s="23"/>
      <c r="D452" s="23"/>
      <c r="E452" s="23"/>
      <c r="F452" s="25"/>
      <c r="G452" s="91"/>
    </row>
    <row r="453" spans="1:7" s="21" customFormat="1" ht="45" customHeight="1">
      <c r="A453" s="90"/>
      <c r="B453" s="24"/>
      <c r="C453" s="23"/>
      <c r="D453" s="23"/>
      <c r="E453" s="23"/>
      <c r="F453" s="25"/>
      <c r="G453" s="91"/>
    </row>
    <row r="454" spans="1:7" s="21" customFormat="1" ht="45" customHeight="1">
      <c r="A454" s="90"/>
      <c r="B454" s="24"/>
      <c r="C454" s="23"/>
      <c r="D454" s="23"/>
      <c r="E454" s="23"/>
      <c r="F454" s="25"/>
      <c r="G454" s="91"/>
    </row>
    <row r="455" spans="1:7" s="21" customFormat="1" ht="111" customHeight="1">
      <c r="A455" s="90"/>
      <c r="B455" s="24"/>
      <c r="C455" s="23"/>
      <c r="D455" s="23"/>
      <c r="E455" s="23"/>
      <c r="F455" s="25"/>
      <c r="G455" s="91"/>
    </row>
    <row r="456" spans="1:7" s="21" customFormat="1" ht="36" customHeight="1">
      <c r="A456" s="92"/>
      <c r="B456" s="93"/>
      <c r="C456" s="94"/>
      <c r="D456" s="94"/>
      <c r="E456" s="94"/>
      <c r="F456" s="95"/>
      <c r="G456" s="73"/>
    </row>
    <row r="457" spans="1:7" s="21" customFormat="1" ht="18.75">
      <c r="A457" s="317" t="s">
        <v>266</v>
      </c>
      <c r="B457" s="318"/>
      <c r="C457" s="318"/>
      <c r="D457" s="318"/>
      <c r="E457" s="318"/>
      <c r="F457" s="318"/>
      <c r="G457" s="319"/>
    </row>
    <row r="458" spans="1:7" ht="16.5">
      <c r="A458" s="310" t="s">
        <v>713</v>
      </c>
      <c r="B458" s="311"/>
      <c r="C458" s="311"/>
      <c r="D458" s="311"/>
      <c r="E458" s="311"/>
      <c r="F458" s="311"/>
      <c r="G458" s="312"/>
    </row>
    <row r="459" spans="1:7" ht="15.75" customHeight="1">
      <c r="A459" s="194" t="s">
        <v>38</v>
      </c>
      <c r="B459" s="195"/>
      <c r="C459" s="195"/>
      <c r="D459" s="195"/>
      <c r="E459" s="195"/>
      <c r="F459" s="195"/>
      <c r="G459" s="196"/>
    </row>
    <row r="460" spans="1:7" s="21" customFormat="1" ht="15.75">
      <c r="A460" s="42" t="s">
        <v>56</v>
      </c>
      <c r="B460" s="11" t="s">
        <v>53</v>
      </c>
      <c r="C460" s="194" t="s">
        <v>16</v>
      </c>
      <c r="D460" s="195"/>
      <c r="E460" s="196"/>
      <c r="F460" s="210" t="s">
        <v>39</v>
      </c>
      <c r="G460" s="211"/>
    </row>
    <row r="461" spans="1:7">
      <c r="A461" s="170" t="s">
        <v>690</v>
      </c>
      <c r="B461" s="171">
        <v>45874</v>
      </c>
      <c r="C461" s="270" t="s">
        <v>694</v>
      </c>
      <c r="D461" s="271"/>
      <c r="E461" s="272"/>
      <c r="F461" s="277" t="s">
        <v>95</v>
      </c>
      <c r="G461" s="278"/>
    </row>
    <row r="462" spans="1:7" s="21" customFormat="1" ht="30" customHeight="1">
      <c r="A462" s="170" t="s">
        <v>691</v>
      </c>
      <c r="B462" s="171">
        <v>45897</v>
      </c>
      <c r="C462" s="274" t="s">
        <v>695</v>
      </c>
      <c r="D462" s="275"/>
      <c r="E462" s="276"/>
      <c r="F462" s="279"/>
      <c r="G462" s="280"/>
    </row>
    <row r="463" spans="1:7" s="21" customFormat="1" ht="30" customHeight="1">
      <c r="A463" s="170" t="s">
        <v>692</v>
      </c>
      <c r="B463" s="171">
        <v>45897</v>
      </c>
      <c r="C463" s="270" t="s">
        <v>696</v>
      </c>
      <c r="D463" s="271"/>
      <c r="E463" s="272"/>
      <c r="F463" s="279"/>
      <c r="G463" s="280"/>
    </row>
    <row r="464" spans="1:7" s="21" customFormat="1" ht="30" customHeight="1">
      <c r="A464" s="170" t="s">
        <v>714</v>
      </c>
      <c r="B464" s="171">
        <v>45932</v>
      </c>
      <c r="C464" s="274" t="s">
        <v>697</v>
      </c>
      <c r="D464" s="275"/>
      <c r="E464" s="276"/>
      <c r="F464" s="279"/>
      <c r="G464" s="280"/>
    </row>
    <row r="465" spans="1:7">
      <c r="A465" s="170" t="s">
        <v>693</v>
      </c>
      <c r="B465" s="171">
        <v>45932</v>
      </c>
      <c r="C465" s="274" t="s">
        <v>698</v>
      </c>
      <c r="D465" s="275"/>
      <c r="E465" s="276"/>
      <c r="F465" s="281"/>
      <c r="G465" s="282"/>
    </row>
    <row r="466" spans="1:7" ht="15.75" customHeight="1">
      <c r="A466" s="194" t="s">
        <v>40</v>
      </c>
      <c r="B466" s="195"/>
      <c r="C466" s="195"/>
      <c r="D466" s="195"/>
      <c r="E466" s="195"/>
      <c r="F466" s="195"/>
      <c r="G466" s="196"/>
    </row>
    <row r="467" spans="1:7" s="21" customFormat="1" ht="15.75">
      <c r="A467" s="42" t="s">
        <v>56</v>
      </c>
      <c r="B467" s="11" t="s">
        <v>53</v>
      </c>
      <c r="C467" s="194" t="s">
        <v>16</v>
      </c>
      <c r="D467" s="195"/>
      <c r="E467" s="196"/>
      <c r="F467" s="210" t="s">
        <v>39</v>
      </c>
      <c r="G467" s="211"/>
    </row>
    <row r="468" spans="1:7" s="21" customFormat="1">
      <c r="A468" s="170" t="s">
        <v>699</v>
      </c>
      <c r="B468" s="171">
        <v>45874</v>
      </c>
      <c r="C468" s="270" t="s">
        <v>704</v>
      </c>
      <c r="D468" s="271"/>
      <c r="E468" s="272"/>
      <c r="F468" s="277" t="s">
        <v>95</v>
      </c>
      <c r="G468" s="278"/>
    </row>
    <row r="469" spans="1:7" s="21" customFormat="1">
      <c r="A469" s="170" t="s">
        <v>700</v>
      </c>
      <c r="B469" s="171">
        <v>45904</v>
      </c>
      <c r="C469" s="274" t="s">
        <v>705</v>
      </c>
      <c r="D469" s="275"/>
      <c r="E469" s="276"/>
      <c r="F469" s="279"/>
      <c r="G469" s="280"/>
    </row>
    <row r="470" spans="1:7" s="21" customFormat="1">
      <c r="A470" s="170" t="s">
        <v>701</v>
      </c>
      <c r="B470" s="171">
        <v>45904</v>
      </c>
      <c r="C470" s="270" t="s">
        <v>706</v>
      </c>
      <c r="D470" s="271"/>
      <c r="E470" s="272"/>
      <c r="F470" s="279"/>
      <c r="G470" s="280"/>
    </row>
    <row r="471" spans="1:7" s="21" customFormat="1">
      <c r="A471" s="170" t="s">
        <v>702</v>
      </c>
      <c r="B471" s="171">
        <v>45932</v>
      </c>
      <c r="C471" s="274" t="s">
        <v>707</v>
      </c>
      <c r="D471" s="275"/>
      <c r="E471" s="276"/>
      <c r="F471" s="279"/>
      <c r="G471" s="280"/>
    </row>
    <row r="472" spans="1:7" s="21" customFormat="1">
      <c r="A472" s="170" t="s">
        <v>703</v>
      </c>
      <c r="B472" s="171">
        <v>45932</v>
      </c>
      <c r="C472" s="274" t="s">
        <v>708</v>
      </c>
      <c r="D472" s="275"/>
      <c r="E472" s="276"/>
      <c r="F472" s="281"/>
      <c r="G472" s="282"/>
    </row>
    <row r="473" spans="1:7" ht="15.75" customHeight="1">
      <c r="A473" s="194" t="s">
        <v>41</v>
      </c>
      <c r="B473" s="195"/>
      <c r="C473" s="195"/>
      <c r="D473" s="195"/>
      <c r="E473" s="195"/>
      <c r="F473" s="195"/>
      <c r="G473" s="196"/>
    </row>
    <row r="474" spans="1:7" ht="15.75">
      <c r="A474" s="42" t="s">
        <v>56</v>
      </c>
      <c r="B474" s="11" t="s">
        <v>53</v>
      </c>
      <c r="C474" s="273" t="s">
        <v>16</v>
      </c>
      <c r="D474" s="273"/>
      <c r="E474" s="273"/>
      <c r="F474" s="226" t="s">
        <v>39</v>
      </c>
      <c r="G474" s="226"/>
    </row>
    <row r="475" spans="1:7">
      <c r="A475" s="270" t="s">
        <v>711</v>
      </c>
      <c r="B475" s="271"/>
      <c r="C475" s="271"/>
      <c r="D475" s="271"/>
      <c r="E475" s="271"/>
      <c r="F475" s="271"/>
      <c r="G475" s="272"/>
    </row>
    <row r="476" spans="1:7" ht="15" customHeight="1">
      <c r="A476" s="194" t="s">
        <v>42</v>
      </c>
      <c r="B476" s="195"/>
      <c r="C476" s="268"/>
      <c r="D476" s="268"/>
      <c r="E476" s="268"/>
      <c r="F476" s="268"/>
      <c r="G476" s="269"/>
    </row>
    <row r="477" spans="1:7" ht="15.75">
      <c r="A477" s="42" t="s">
        <v>56</v>
      </c>
      <c r="B477" s="11" t="s">
        <v>53</v>
      </c>
      <c r="C477" s="194" t="s">
        <v>16</v>
      </c>
      <c r="D477" s="195"/>
      <c r="E477" s="196"/>
      <c r="F477" s="210" t="s">
        <v>39</v>
      </c>
      <c r="G477" s="211"/>
    </row>
    <row r="478" spans="1:7">
      <c r="A478" s="270" t="s">
        <v>709</v>
      </c>
      <c r="B478" s="271"/>
      <c r="C478" s="271"/>
      <c r="D478" s="271"/>
      <c r="E478" s="271"/>
      <c r="F478" s="271"/>
      <c r="G478" s="272"/>
    </row>
    <row r="479" spans="1:7" ht="15.75" customHeight="1">
      <c r="A479" s="194" t="s">
        <v>712</v>
      </c>
      <c r="B479" s="195"/>
      <c r="C479" s="195"/>
      <c r="D479" s="195"/>
      <c r="E479" s="195"/>
      <c r="F479" s="195"/>
      <c r="G479" s="196"/>
    </row>
    <row r="480" spans="1:7" s="21" customFormat="1" ht="15.75">
      <c r="A480" s="42" t="s">
        <v>3</v>
      </c>
      <c r="B480" s="11" t="s">
        <v>53</v>
      </c>
      <c r="C480" s="194" t="s">
        <v>43</v>
      </c>
      <c r="D480" s="195"/>
      <c r="E480" s="196"/>
      <c r="F480" s="210" t="s">
        <v>44</v>
      </c>
      <c r="G480" s="211"/>
    </row>
    <row r="481" spans="1:7">
      <c r="A481" s="270" t="s">
        <v>710</v>
      </c>
      <c r="B481" s="271"/>
      <c r="C481" s="271"/>
      <c r="D481" s="271"/>
      <c r="E481" s="271"/>
      <c r="F481" s="271"/>
      <c r="G481" s="272"/>
    </row>
    <row r="482" spans="1:7" ht="16.5">
      <c r="A482" s="310" t="s">
        <v>268</v>
      </c>
      <c r="B482" s="311"/>
      <c r="C482" s="311"/>
      <c r="D482" s="311"/>
      <c r="E482" s="311"/>
      <c r="F482" s="311"/>
      <c r="G482" s="312"/>
    </row>
    <row r="483" spans="1:7" ht="15" customHeight="1">
      <c r="A483" s="194" t="s">
        <v>45</v>
      </c>
      <c r="B483" s="195"/>
      <c r="C483" s="196"/>
      <c r="D483" s="194" t="s">
        <v>51</v>
      </c>
      <c r="E483" s="195"/>
      <c r="F483" s="195"/>
      <c r="G483" s="196"/>
    </row>
    <row r="484" spans="1:7">
      <c r="A484" s="300">
        <v>2022</v>
      </c>
      <c r="B484" s="300"/>
      <c r="C484" s="300"/>
      <c r="D484" s="301">
        <v>2.75</v>
      </c>
      <c r="E484" s="301"/>
      <c r="F484" s="301"/>
      <c r="G484" s="301"/>
    </row>
    <row r="485" spans="1:7" s="21" customFormat="1">
      <c r="A485" s="300">
        <v>2023</v>
      </c>
      <c r="B485" s="300"/>
      <c r="C485" s="300"/>
      <c r="D485" s="301">
        <v>2.82</v>
      </c>
      <c r="E485" s="301"/>
      <c r="F485" s="301"/>
      <c r="G485" s="301"/>
    </row>
    <row r="486" spans="1:7">
      <c r="A486" s="300">
        <v>2024</v>
      </c>
      <c r="B486" s="300"/>
      <c r="C486" s="300"/>
      <c r="D486" s="301">
        <v>2.98</v>
      </c>
      <c r="E486" s="301"/>
      <c r="F486" s="301"/>
      <c r="G486" s="301"/>
    </row>
    <row r="487" spans="1:7" ht="307.5" customHeight="1">
      <c r="A487" s="105"/>
      <c r="B487" s="106"/>
      <c r="C487" s="106"/>
      <c r="D487" s="107"/>
      <c r="E487" s="107"/>
      <c r="F487" s="107"/>
      <c r="G487" s="67"/>
    </row>
    <row r="488" spans="1:7" ht="15" customHeight="1">
      <c r="A488" s="265" t="s">
        <v>267</v>
      </c>
      <c r="B488" s="266"/>
      <c r="C488" s="266"/>
      <c r="D488" s="266"/>
      <c r="E488" s="266"/>
      <c r="F488" s="266"/>
      <c r="G488" s="267"/>
    </row>
    <row r="489" spans="1:7" ht="15" customHeight="1">
      <c r="A489" s="294" t="s">
        <v>107</v>
      </c>
      <c r="B489" s="295"/>
      <c r="C489" s="295"/>
      <c r="D489" s="295"/>
      <c r="E489" s="295"/>
      <c r="F489" s="295"/>
      <c r="G489" s="296"/>
    </row>
    <row r="490" spans="1:7" ht="15" customHeight="1">
      <c r="A490" s="283" t="s">
        <v>360</v>
      </c>
      <c r="B490" s="286"/>
      <c r="C490" s="286"/>
      <c r="D490" s="286"/>
      <c r="E490" s="286"/>
      <c r="F490" s="286"/>
      <c r="G490" s="287"/>
    </row>
    <row r="491" spans="1:7" ht="15" customHeight="1">
      <c r="A491" s="291" t="s">
        <v>108</v>
      </c>
      <c r="B491" s="292"/>
      <c r="C491" s="292"/>
      <c r="D491" s="292"/>
      <c r="E491" s="292"/>
      <c r="F491" s="292"/>
      <c r="G491" s="293"/>
    </row>
    <row r="492" spans="1:7" ht="15" customHeight="1">
      <c r="A492" s="288" t="s">
        <v>359</v>
      </c>
      <c r="B492" s="289"/>
      <c r="C492" s="289"/>
      <c r="D492" s="289"/>
      <c r="E492" s="289"/>
      <c r="F492" s="289"/>
      <c r="G492" s="290"/>
    </row>
    <row r="493" spans="1:7" ht="15" customHeight="1">
      <c r="A493" s="283" t="s">
        <v>358</v>
      </c>
      <c r="B493" s="286"/>
      <c r="C493" s="286"/>
      <c r="D493" s="286"/>
      <c r="E493" s="286"/>
      <c r="F493" s="286"/>
      <c r="G493" s="287"/>
    </row>
    <row r="494" spans="1:7" ht="15" customHeight="1">
      <c r="A494" s="283" t="s">
        <v>357</v>
      </c>
      <c r="B494" s="286"/>
      <c r="C494" s="286"/>
      <c r="D494" s="286"/>
      <c r="E494" s="286"/>
      <c r="F494" s="286"/>
      <c r="G494" s="287"/>
    </row>
    <row r="495" spans="1:7" ht="15.75" customHeight="1">
      <c r="A495" s="283" t="s">
        <v>356</v>
      </c>
      <c r="B495" s="284"/>
      <c r="C495" s="284"/>
      <c r="D495" s="284"/>
      <c r="E495" s="284"/>
      <c r="F495" s="284"/>
      <c r="G495" s="285"/>
    </row>
    <row r="496" spans="1:7" ht="15" customHeight="1">
      <c r="A496" s="283" t="s">
        <v>355</v>
      </c>
      <c r="B496" s="284"/>
      <c r="C496" s="284"/>
      <c r="D496" s="284"/>
      <c r="E496" s="284"/>
      <c r="F496" s="284"/>
      <c r="G496" s="285"/>
    </row>
    <row r="497" spans="1:7" ht="15" customHeight="1">
      <c r="A497" s="283" t="s">
        <v>354</v>
      </c>
      <c r="B497" s="284"/>
      <c r="C497" s="284"/>
      <c r="D497" s="284"/>
      <c r="E497" s="284"/>
      <c r="F497" s="284"/>
      <c r="G497" s="285"/>
    </row>
    <row r="498" spans="1:7">
      <c r="A498" s="307" t="s">
        <v>353</v>
      </c>
      <c r="B498" s="308"/>
      <c r="C498" s="308"/>
      <c r="D498" s="308"/>
      <c r="E498" s="308"/>
      <c r="F498" s="308"/>
      <c r="G498" s="309"/>
    </row>
  </sheetData>
  <mergeCells count="406">
    <mergeCell ref="A88:A89"/>
    <mergeCell ref="B88:B89"/>
    <mergeCell ref="C88:C89"/>
    <mergeCell ref="D88:D89"/>
    <mergeCell ref="E88:E89"/>
    <mergeCell ref="F88:F89"/>
    <mergeCell ref="G88:G89"/>
    <mergeCell ref="A161:G161"/>
    <mergeCell ref="A162:G162"/>
    <mergeCell ref="A169:G169"/>
    <mergeCell ref="A171:G171"/>
    <mergeCell ref="A181:G181"/>
    <mergeCell ref="A192:G192"/>
    <mergeCell ref="A194:A195"/>
    <mergeCell ref="E392:F392"/>
    <mergeCell ref="E393:F393"/>
    <mergeCell ref="E376:F376"/>
    <mergeCell ref="C384:D384"/>
    <mergeCell ref="C385:D385"/>
    <mergeCell ref="E385:F385"/>
    <mergeCell ref="C386:D386"/>
    <mergeCell ref="E387:F387"/>
    <mergeCell ref="A283:G283"/>
    <mergeCell ref="C370:D370"/>
    <mergeCell ref="E369:F369"/>
    <mergeCell ref="C379:D379"/>
    <mergeCell ref="E377:F377"/>
    <mergeCell ref="C378:D378"/>
    <mergeCell ref="E378:F378"/>
    <mergeCell ref="C377:D377"/>
    <mergeCell ref="C383:D383"/>
    <mergeCell ref="E379:F379"/>
    <mergeCell ref="C375:D375"/>
    <mergeCell ref="E375:F375"/>
    <mergeCell ref="C376:D376"/>
    <mergeCell ref="C369:D369"/>
    <mergeCell ref="A76:G76"/>
    <mergeCell ref="B63:D63"/>
    <mergeCell ref="E434:G434"/>
    <mergeCell ref="A100:G100"/>
    <mergeCell ref="A372:G372"/>
    <mergeCell ref="C373:D373"/>
    <mergeCell ref="E373:F373"/>
    <mergeCell ref="F406:G406"/>
    <mergeCell ref="C412:D412"/>
    <mergeCell ref="C387:D387"/>
    <mergeCell ref="C409:D409"/>
    <mergeCell ref="E384:F384"/>
    <mergeCell ref="C374:D374"/>
    <mergeCell ref="E394:F394"/>
    <mergeCell ref="C392:D392"/>
    <mergeCell ref="C393:D393"/>
    <mergeCell ref="C394:D394"/>
    <mergeCell ref="A399:G399"/>
    <mergeCell ref="A409:B409"/>
    <mergeCell ref="C397:D397"/>
    <mergeCell ref="E397:F397"/>
    <mergeCell ref="E374:F374"/>
    <mergeCell ref="C382:D382"/>
    <mergeCell ref="E386:F386"/>
    <mergeCell ref="F444:G444"/>
    <mergeCell ref="A404:G404"/>
    <mergeCell ref="A406:B406"/>
    <mergeCell ref="C406:D406"/>
    <mergeCell ref="C432:D432"/>
    <mergeCell ref="A433:G433"/>
    <mergeCell ref="C434:D434"/>
    <mergeCell ref="A380:G380"/>
    <mergeCell ref="E382:F382"/>
    <mergeCell ref="E383:F383"/>
    <mergeCell ref="C381:D381"/>
    <mergeCell ref="E381:F381"/>
    <mergeCell ref="A395:G395"/>
    <mergeCell ref="E396:F396"/>
    <mergeCell ref="E388:F388"/>
    <mergeCell ref="F410:G410"/>
    <mergeCell ref="A411:G411"/>
    <mergeCell ref="A412:B412"/>
    <mergeCell ref="A427:G427"/>
    <mergeCell ref="C428:D428"/>
    <mergeCell ref="C426:D426"/>
    <mergeCell ref="F409:G409"/>
    <mergeCell ref="E389:F389"/>
    <mergeCell ref="C396:D396"/>
    <mergeCell ref="F405:G405"/>
    <mergeCell ref="A403:G403"/>
    <mergeCell ref="C388:D388"/>
    <mergeCell ref="A390:G390"/>
    <mergeCell ref="C391:D391"/>
    <mergeCell ref="E391:F391"/>
    <mergeCell ref="A421:G421"/>
    <mergeCell ref="A410:B410"/>
    <mergeCell ref="A417:B417"/>
    <mergeCell ref="E423:G423"/>
    <mergeCell ref="F412:G412"/>
    <mergeCell ref="A413:B413"/>
    <mergeCell ref="E425:G425"/>
    <mergeCell ref="A422:G422"/>
    <mergeCell ref="C413:D413"/>
    <mergeCell ref="F413:G413"/>
    <mergeCell ref="A420:G420"/>
    <mergeCell ref="A414:G414"/>
    <mergeCell ref="A425:B425"/>
    <mergeCell ref="A42:G42"/>
    <mergeCell ref="A43:G43"/>
    <mergeCell ref="F21:G21"/>
    <mergeCell ref="F22:G22"/>
    <mergeCell ref="A36:D36"/>
    <mergeCell ref="A37:D37"/>
    <mergeCell ref="A38:D38"/>
    <mergeCell ref="A39:D39"/>
    <mergeCell ref="A41:G41"/>
    <mergeCell ref="A28:A29"/>
    <mergeCell ref="F26:G26"/>
    <mergeCell ref="D24:E24"/>
    <mergeCell ref="F24:G24"/>
    <mergeCell ref="E38:G38"/>
    <mergeCell ref="B32:C32"/>
    <mergeCell ref="E39:G39"/>
    <mergeCell ref="F28:G28"/>
    <mergeCell ref="D29:E29"/>
    <mergeCell ref="B35:C35"/>
    <mergeCell ref="D30:E30"/>
    <mergeCell ref="B33:C33"/>
    <mergeCell ref="D33:E33"/>
    <mergeCell ref="F33:G33"/>
    <mergeCell ref="D34:E34"/>
    <mergeCell ref="D20:E20"/>
    <mergeCell ref="D21:E21"/>
    <mergeCell ref="D22:E22"/>
    <mergeCell ref="D25:E25"/>
    <mergeCell ref="B22:C22"/>
    <mergeCell ref="D28:E28"/>
    <mergeCell ref="B26:C26"/>
    <mergeCell ref="A5:G6"/>
    <mergeCell ref="A7:G8"/>
    <mergeCell ref="A9:G9"/>
    <mergeCell ref="A16:G16"/>
    <mergeCell ref="B10:G10"/>
    <mergeCell ref="B23:C23"/>
    <mergeCell ref="D18:E18"/>
    <mergeCell ref="D27:E27"/>
    <mergeCell ref="A13:G13"/>
    <mergeCell ref="B30:C30"/>
    <mergeCell ref="B31:C31"/>
    <mergeCell ref="D31:E31"/>
    <mergeCell ref="F30:G30"/>
    <mergeCell ref="F31:G31"/>
    <mergeCell ref="A11:G11"/>
    <mergeCell ref="B27:C27"/>
    <mergeCell ref="B62:D62"/>
    <mergeCell ref="E62:G62"/>
    <mergeCell ref="A17:G17"/>
    <mergeCell ref="B21:C21"/>
    <mergeCell ref="F20:G20"/>
    <mergeCell ref="B25:C25"/>
    <mergeCell ref="A12:G12"/>
    <mergeCell ref="F27:G27"/>
    <mergeCell ref="F35:G35"/>
    <mergeCell ref="B18:C18"/>
    <mergeCell ref="F18:G18"/>
    <mergeCell ref="B19:C19"/>
    <mergeCell ref="F25:G25"/>
    <mergeCell ref="D26:E26"/>
    <mergeCell ref="D19:E19"/>
    <mergeCell ref="F19:G19"/>
    <mergeCell ref="B28:C29"/>
    <mergeCell ref="A131:G131"/>
    <mergeCell ref="A123:G123"/>
    <mergeCell ref="A124:G124"/>
    <mergeCell ref="B20:C20"/>
    <mergeCell ref="D23:E23"/>
    <mergeCell ref="A47:A48"/>
    <mergeCell ref="B47:C48"/>
    <mergeCell ref="D47:D48"/>
    <mergeCell ref="B49:C49"/>
    <mergeCell ref="E45:F45"/>
    <mergeCell ref="E50:F50"/>
    <mergeCell ref="D32:E32"/>
    <mergeCell ref="F32:G32"/>
    <mergeCell ref="E68:G68"/>
    <mergeCell ref="E63:G63"/>
    <mergeCell ref="E49:F49"/>
    <mergeCell ref="F23:G23"/>
    <mergeCell ref="A91:G91"/>
    <mergeCell ref="A93:G93"/>
    <mergeCell ref="E70:G70"/>
    <mergeCell ref="B71:D71"/>
    <mergeCell ref="E71:G71"/>
    <mergeCell ref="C78:D78"/>
    <mergeCell ref="A67:G67"/>
    <mergeCell ref="C77:D77"/>
    <mergeCell ref="E77:F77"/>
    <mergeCell ref="F29:G29"/>
    <mergeCell ref="B50:C50"/>
    <mergeCell ref="A60:G60"/>
    <mergeCell ref="A82:G82"/>
    <mergeCell ref="B69:D69"/>
    <mergeCell ref="E69:G69"/>
    <mergeCell ref="E36:G36"/>
    <mergeCell ref="E37:G37"/>
    <mergeCell ref="A73:G73"/>
    <mergeCell ref="A44:G44"/>
    <mergeCell ref="B65:D65"/>
    <mergeCell ref="D35:E35"/>
    <mergeCell ref="E46:F48"/>
    <mergeCell ref="B45:C45"/>
    <mergeCell ref="B46:C46"/>
    <mergeCell ref="B64:D64"/>
    <mergeCell ref="E64:G64"/>
    <mergeCell ref="A74:G74"/>
    <mergeCell ref="E65:G65"/>
    <mergeCell ref="A66:G66"/>
    <mergeCell ref="C79:D79"/>
    <mergeCell ref="A72:G72"/>
    <mergeCell ref="B68:D68"/>
    <mergeCell ref="D132:D134"/>
    <mergeCell ref="E132:E134"/>
    <mergeCell ref="F132:F134"/>
    <mergeCell ref="A135:G135"/>
    <mergeCell ref="A140:G140"/>
    <mergeCell ref="A132:A134"/>
    <mergeCell ref="B70:D70"/>
    <mergeCell ref="C109:C112"/>
    <mergeCell ref="D109:D112"/>
    <mergeCell ref="E109:E112"/>
    <mergeCell ref="F109:F112"/>
    <mergeCell ref="G109:G112"/>
    <mergeCell ref="A113:G113"/>
    <mergeCell ref="A114:A115"/>
    <mergeCell ref="B114:B115"/>
    <mergeCell ref="C114:C115"/>
    <mergeCell ref="D114:D115"/>
    <mergeCell ref="E114:E115"/>
    <mergeCell ref="F114:F115"/>
    <mergeCell ref="G114:G115"/>
    <mergeCell ref="A116:G116"/>
    <mergeCell ref="A118:G118"/>
    <mergeCell ref="E78:F78"/>
    <mergeCell ref="C80:D80"/>
    <mergeCell ref="E80:F80"/>
    <mergeCell ref="B1:E4"/>
    <mergeCell ref="A424:G424"/>
    <mergeCell ref="C389:D389"/>
    <mergeCell ref="A423:B423"/>
    <mergeCell ref="C423:D423"/>
    <mergeCell ref="C400:D400"/>
    <mergeCell ref="F400:G400"/>
    <mergeCell ref="C401:D401"/>
    <mergeCell ref="F401:G401"/>
    <mergeCell ref="E371:F371"/>
    <mergeCell ref="A122:G122"/>
    <mergeCell ref="A365:G365"/>
    <mergeCell ref="A319:G319"/>
    <mergeCell ref="B132:B134"/>
    <mergeCell ref="C132:C134"/>
    <mergeCell ref="E370:F370"/>
    <mergeCell ref="E79:F79"/>
    <mergeCell ref="A320:B320"/>
    <mergeCell ref="A40:G40"/>
    <mergeCell ref="A498:G498"/>
    <mergeCell ref="A458:G458"/>
    <mergeCell ref="C417:D417"/>
    <mergeCell ref="C405:D405"/>
    <mergeCell ref="A405:B405"/>
    <mergeCell ref="F448:G448"/>
    <mergeCell ref="C429:D429"/>
    <mergeCell ref="E429:G429"/>
    <mergeCell ref="C436:D436"/>
    <mergeCell ref="A418:G418"/>
    <mergeCell ref="D419:F419"/>
    <mergeCell ref="A415:G415"/>
    <mergeCell ref="C410:D410"/>
    <mergeCell ref="C416:D416"/>
    <mergeCell ref="C480:E480"/>
    <mergeCell ref="F480:G480"/>
    <mergeCell ref="A482:G482"/>
    <mergeCell ref="C430:D430"/>
    <mergeCell ref="A457:G457"/>
    <mergeCell ref="F461:G465"/>
    <mergeCell ref="C464:E464"/>
    <mergeCell ref="A61:G61"/>
    <mergeCell ref="A449:G449"/>
    <mergeCell ref="A486:C486"/>
    <mergeCell ref="A459:G459"/>
    <mergeCell ref="A484:C484"/>
    <mergeCell ref="D484:G484"/>
    <mergeCell ref="A483:C483"/>
    <mergeCell ref="D483:G483"/>
    <mergeCell ref="A479:G479"/>
    <mergeCell ref="A485:C485"/>
    <mergeCell ref="D485:G485"/>
    <mergeCell ref="A481:G481"/>
    <mergeCell ref="A478:G478"/>
    <mergeCell ref="D486:G486"/>
    <mergeCell ref="C462:E462"/>
    <mergeCell ref="C463:E463"/>
    <mergeCell ref="C461:E461"/>
    <mergeCell ref="C465:E465"/>
    <mergeCell ref="A466:G466"/>
    <mergeCell ref="A497:G497"/>
    <mergeCell ref="A496:G496"/>
    <mergeCell ref="A495:G495"/>
    <mergeCell ref="A494:G494"/>
    <mergeCell ref="A493:G493"/>
    <mergeCell ref="A492:G492"/>
    <mergeCell ref="A491:G491"/>
    <mergeCell ref="A490:G490"/>
    <mergeCell ref="A489:G489"/>
    <mergeCell ref="A488:G488"/>
    <mergeCell ref="A476:G476"/>
    <mergeCell ref="C467:E467"/>
    <mergeCell ref="F467:G467"/>
    <mergeCell ref="C468:E468"/>
    <mergeCell ref="A473:G473"/>
    <mergeCell ref="C474:E474"/>
    <mergeCell ref="C477:E477"/>
    <mergeCell ref="F477:G477"/>
    <mergeCell ref="C469:E469"/>
    <mergeCell ref="C472:E472"/>
    <mergeCell ref="F468:G472"/>
    <mergeCell ref="F474:G474"/>
    <mergeCell ref="C470:E470"/>
    <mergeCell ref="C471:E471"/>
    <mergeCell ref="A475:G475"/>
    <mergeCell ref="C442:D442"/>
    <mergeCell ref="F442:G442"/>
    <mergeCell ref="A428:B428"/>
    <mergeCell ref="A429:B429"/>
    <mergeCell ref="A430:B430"/>
    <mergeCell ref="E436:G436"/>
    <mergeCell ref="C425:D425"/>
    <mergeCell ref="E430:G430"/>
    <mergeCell ref="A431:G431"/>
    <mergeCell ref="E432:G432"/>
    <mergeCell ref="E428:G428"/>
    <mergeCell ref="A426:B426"/>
    <mergeCell ref="C448:D448"/>
    <mergeCell ref="E426:G426"/>
    <mergeCell ref="A447:G447"/>
    <mergeCell ref="B443:G443"/>
    <mergeCell ref="C439:D439"/>
    <mergeCell ref="F439:G439"/>
    <mergeCell ref="A440:A442"/>
    <mergeCell ref="E435:G435"/>
    <mergeCell ref="C460:E460"/>
    <mergeCell ref="F460:G460"/>
    <mergeCell ref="C435:D435"/>
    <mergeCell ref="A450:G450"/>
    <mergeCell ref="A438:G438"/>
    <mergeCell ref="A437:G437"/>
    <mergeCell ref="C444:E444"/>
    <mergeCell ref="A444:B444"/>
    <mergeCell ref="A445:B446"/>
    <mergeCell ref="C445:E445"/>
    <mergeCell ref="C446:E446"/>
    <mergeCell ref="F445:G446"/>
    <mergeCell ref="C440:D440"/>
    <mergeCell ref="E440:E441"/>
    <mergeCell ref="F440:G441"/>
    <mergeCell ref="C441:D441"/>
    <mergeCell ref="E416:G416"/>
    <mergeCell ref="E417:G417"/>
    <mergeCell ref="A184:G184"/>
    <mergeCell ref="A366:G366"/>
    <mergeCell ref="E368:F368"/>
    <mergeCell ref="A156:G156"/>
    <mergeCell ref="A196:G196"/>
    <mergeCell ref="C368:D368"/>
    <mergeCell ref="A367:G367"/>
    <mergeCell ref="A147:A151"/>
    <mergeCell ref="B147:B151"/>
    <mergeCell ref="C150:C151"/>
    <mergeCell ref="D150:D151"/>
    <mergeCell ref="E150:E151"/>
    <mergeCell ref="F150:F151"/>
    <mergeCell ref="G150:G151"/>
    <mergeCell ref="C371:D371"/>
    <mergeCell ref="A109:A112"/>
    <mergeCell ref="B109:B112"/>
    <mergeCell ref="A408:G408"/>
    <mergeCell ref="A144:G144"/>
    <mergeCell ref="A120:G120"/>
    <mergeCell ref="A361:C361"/>
    <mergeCell ref="G321:G361"/>
    <mergeCell ref="A92:G92"/>
    <mergeCell ref="A96:G96"/>
    <mergeCell ref="A98:G98"/>
    <mergeCell ref="A102:G102"/>
    <mergeCell ref="A103:A104"/>
    <mergeCell ref="B103:B104"/>
    <mergeCell ref="C103:C104"/>
    <mergeCell ref="D103:D104"/>
    <mergeCell ref="E103:E104"/>
    <mergeCell ref="F103:F104"/>
    <mergeCell ref="G103:G104"/>
    <mergeCell ref="A105:G105"/>
    <mergeCell ref="A106:A107"/>
    <mergeCell ref="B106:B107"/>
    <mergeCell ref="C106:C107"/>
    <mergeCell ref="D106:D107"/>
    <mergeCell ref="E106:E107"/>
    <mergeCell ref="F106:F107"/>
    <mergeCell ref="G106:G107"/>
    <mergeCell ref="A108:G108"/>
    <mergeCell ref="A152:G152"/>
  </mergeCells>
  <phoneticPr fontId="39" type="noConversion"/>
  <hyperlinks>
    <hyperlink ref="F406" r:id="rId1"/>
    <hyperlink ref="E436" r:id="rId2"/>
    <hyperlink ref="F401" r:id="rId3"/>
    <hyperlink ref="G78" r:id="rId4" location="!/"/>
    <hyperlink ref="G79" r:id="rId5" location="!/"/>
    <hyperlink ref="G80" r:id="rId6" location="!/"/>
    <hyperlink ref="G206" r:id="rId7"/>
    <hyperlink ref="G204" r:id="rId8"/>
    <hyperlink ref="G203" r:id="rId9"/>
    <hyperlink ref="G198" r:id="rId10"/>
    <hyperlink ref="G197" r:id="rId11"/>
    <hyperlink ref="G202" r:id="rId12"/>
    <hyperlink ref="G214" r:id="rId13"/>
    <hyperlink ref="G212" r:id="rId14"/>
    <hyperlink ref="G211" r:id="rId15"/>
    <hyperlink ref="G219" r:id="rId16"/>
    <hyperlink ref="G220" r:id="rId17"/>
    <hyperlink ref="G221" r:id="rId18"/>
    <hyperlink ref="G222" r:id="rId19"/>
    <hyperlink ref="G224" r:id="rId20"/>
    <hyperlink ref="G225" r:id="rId21"/>
    <hyperlink ref="G226" r:id="rId22"/>
    <hyperlink ref="G227" r:id="rId23"/>
    <hyperlink ref="G228" r:id="rId24"/>
    <hyperlink ref="G231" r:id="rId25" display="- AMHS https://www.redemet.aer.mil.br/  https://www.meteorologia.gov.py/metaeronautica/"/>
    <hyperlink ref="G235" r:id="rId26"/>
    <hyperlink ref="G229" r:id="rId27"/>
    <hyperlink ref="G230" r:id="rId28"/>
    <hyperlink ref="G275" r:id="rId29"/>
    <hyperlink ref="G276" r:id="rId30"/>
    <hyperlink ref="G277" r:id="rId31"/>
    <hyperlink ref="G278" r:id="rId32" display="https://www.meteorologia.gov.py/radar/"/>
    <hyperlink ref="F461" r:id="rId33"/>
    <hyperlink ref="F468" r:id="rId34"/>
    <hyperlink ref="E429" r:id="rId35"/>
    <hyperlink ref="E428" r:id="rId36"/>
    <hyperlink ref="E430" r:id="rId37"/>
    <hyperlink ref="G48" r:id="rId38"/>
    <hyperlink ref="G50" r:id="rId39"/>
    <hyperlink ref="G49" r:id="rId40"/>
    <hyperlink ref="G47" r:id="rId41"/>
    <hyperlink ref="G90" r:id="rId42"/>
    <hyperlink ref="G85" r:id="rId43"/>
    <hyperlink ref="G84" r:id="rId44"/>
  </hyperlinks>
  <printOptions horizontalCentered="1"/>
  <pageMargins left="0.23622047244094491" right="0.23622047244094491" top="0.74803149606299213" bottom="0.74803149606299213" header="0.31496062992125984" footer="0.31496062992125984"/>
  <pageSetup scale="63" orientation="landscape" r:id="rId45"/>
  <headerFooter>
    <oddFooter>&amp;CPágina &amp;P</oddFooter>
  </headerFooter>
  <rowBreaks count="18" manualBreakCount="18">
    <brk id="39" max="16383" man="1"/>
    <brk id="59" max="6" man="1"/>
    <brk id="75" max="6" man="1"/>
    <brk id="81" max="6" man="1"/>
    <brk id="97" max="6" man="1"/>
    <brk id="101" max="6" man="1"/>
    <brk id="104" max="6" man="1"/>
    <brk id="107" max="6" man="1"/>
    <brk id="112" max="6" man="1"/>
    <brk id="117" max="6" man="1"/>
    <brk id="119" max="6" man="1"/>
    <brk id="130" max="6" man="1"/>
    <brk id="282" max="6" man="1"/>
    <brk id="318" max="6" man="1"/>
    <brk id="364" max="6" man="1"/>
    <brk id="379" max="6" man="1"/>
    <brk id="414" max="6" man="1"/>
    <brk id="456" max="6" man="1"/>
  </rowBreaks>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PARCIAL JUL A SET 2025</vt:lpstr>
      <vt:lpstr>Hoja1</vt:lpstr>
      <vt:lpstr>'INFORME PARCIAL JUL A SET 2025'!Área_de_impresión</vt:lpstr>
      <vt:lpstr>'INFORME PARCIAL JUL A SET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2025-10-13T14:16:08Z</cp:lastPrinted>
  <dcterms:created xsi:type="dcterms:W3CDTF">2020-06-23T19:35:00Z</dcterms:created>
  <dcterms:modified xsi:type="dcterms:W3CDTF">2025-10-13T14:17:03Z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