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2025 RENDICION DE CUENTAS FINAL\"/>
    </mc:Choice>
  </mc:AlternateContent>
  <bookViews>
    <workbookView xWindow="0" yWindow="0" windowWidth="28800" windowHeight="12435"/>
  </bookViews>
  <sheets>
    <sheet name="INFORME FINAL 2025" sheetId="1" r:id="rId1"/>
    <sheet name="Hoja1" sheetId="2" r:id="rId2"/>
  </sheets>
  <externalReferences>
    <externalReference r:id="rId3"/>
  </externalReferences>
  <definedNames>
    <definedName name="_xlnm.Print_Area" localSheetId="0">'INFORME FINAL 2025'!$A$1:$G$806</definedName>
    <definedName name="_xlnm.Print_Titles" localSheetId="0">'INFORME FINAL 2025'!$1:$10</definedName>
  </definedNames>
  <calcPr calcId="162913"/>
  <fileRecoveryPr repairLoad="1"/>
</workbook>
</file>

<file path=xl/calcChain.xml><?xml version="1.0" encoding="utf-8"?>
<calcChain xmlns="http://schemas.openxmlformats.org/spreadsheetml/2006/main">
  <c r="F620" i="1" l="1"/>
  <c r="F619" i="1"/>
  <c r="F616" i="1"/>
  <c r="E623" i="1"/>
  <c r="F622" i="1"/>
  <c r="F621" i="1"/>
  <c r="F618" i="1"/>
  <c r="F617" i="1"/>
  <c r="F615" i="1"/>
  <c r="F614" i="1"/>
  <c r="F613" i="1"/>
  <c r="F604" i="1"/>
  <c r="F611" i="1"/>
  <c r="F610" i="1"/>
  <c r="F609" i="1"/>
  <c r="D595" i="1"/>
  <c r="F595" i="1" s="1"/>
  <c r="D586" i="1"/>
  <c r="F586" i="1" s="1"/>
  <c r="D580" i="1"/>
  <c r="F580" i="1" s="1"/>
  <c r="F608" i="1"/>
  <c r="F607" i="1"/>
  <c r="F606" i="1"/>
  <c r="F605" i="1"/>
  <c r="F603" i="1"/>
  <c r="F602" i="1"/>
  <c r="F601" i="1"/>
  <c r="F600" i="1"/>
  <c r="F599" i="1"/>
  <c r="F598" i="1"/>
  <c r="F597" i="1"/>
  <c r="F596" i="1"/>
  <c r="F594" i="1"/>
  <c r="F593" i="1"/>
  <c r="F592" i="1"/>
  <c r="F591" i="1"/>
  <c r="F590" i="1"/>
  <c r="F589" i="1"/>
  <c r="F588" i="1"/>
  <c r="F587" i="1"/>
  <c r="F585" i="1"/>
  <c r="F584" i="1"/>
  <c r="F583" i="1"/>
  <c r="F582" i="1"/>
  <c r="F581" i="1"/>
  <c r="D623" i="1" l="1"/>
  <c r="F623" i="1" s="1"/>
  <c r="F612" i="1"/>
  <c r="A338" i="1" l="1"/>
  <c r="D334" i="1"/>
  <c r="A334" i="1"/>
  <c r="D332" i="1"/>
  <c r="B332" i="1"/>
  <c r="D331" i="1"/>
  <c r="B331" i="1"/>
  <c r="C646" i="1" l="1"/>
  <c r="C645" i="1"/>
  <c r="C644" i="1"/>
  <c r="C643" i="1"/>
  <c r="A22" i="1" l="1"/>
  <c r="A23" i="1" s="1"/>
  <c r="A24" i="1" s="1"/>
  <c r="A25" i="1" s="1"/>
  <c r="A26" i="1" s="1"/>
  <c r="A27" i="1" s="1"/>
  <c r="A28" i="1" s="1"/>
  <c r="A29" i="1" s="1"/>
  <c r="A30" i="1" s="1"/>
  <c r="A32" i="1" s="1"/>
  <c r="A33" i="1" s="1"/>
  <c r="A34" i="1" s="1"/>
  <c r="A35" i="1" s="1"/>
  <c r="A36" i="1" s="1"/>
  <c r="A37" i="1" s="1"/>
</calcChain>
</file>

<file path=xl/sharedStrings.xml><?xml version="1.0" encoding="utf-8"?>
<sst xmlns="http://schemas.openxmlformats.org/spreadsheetml/2006/main" count="2613" uniqueCount="1551">
  <si>
    <t>1- PRESENTACIÓN</t>
  </si>
  <si>
    <t>Institución:</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</si>
  <si>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</si>
  <si>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</si>
  <si>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</si>
  <si>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</si>
  <si>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</si>
  <si>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</si>
  <si>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</si>
  <si>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</si>
  <si>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</si>
  <si>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</si>
  <si>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</si>
  <si>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</si>
  <si>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Respondidos</t>
  </si>
  <si>
    <t>N°</t>
  </si>
  <si>
    <t>Descripción</t>
  </si>
  <si>
    <t>Objetivo</t>
  </si>
  <si>
    <t>Metas</t>
  </si>
  <si>
    <t>Población Beneficiaria</t>
  </si>
  <si>
    <t>Porcentaje de Ejecución</t>
  </si>
  <si>
    <t>Evidencia (Informe de Avance de Metas - SPR)</t>
  </si>
  <si>
    <t>ID</t>
  </si>
  <si>
    <t>Objeto</t>
  </si>
  <si>
    <t>Valor del Contrato</t>
  </si>
  <si>
    <t>Proveedor Adjudicado</t>
  </si>
  <si>
    <t>Estado (Ejecución - Finiquitado)</t>
  </si>
  <si>
    <t>Enlace DNCP</t>
  </si>
  <si>
    <t>Presupuestado</t>
  </si>
  <si>
    <t>Saldos</t>
  </si>
  <si>
    <t>Evidencia (Enlace Ley 5189)</t>
  </si>
  <si>
    <t>Evidencia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</si>
  <si>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</si>
  <si>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</si>
  <si>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</si>
  <si>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</si>
  <si>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</si>
  <si>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</si>
  <si>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</si>
  <si>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</si>
  <si>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</si>
  <si>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</si>
  <si>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</si>
  <si>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</si>
  <si>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</si>
  <si>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</si>
  <si>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</si>
  <si>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</si>
  <si>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</si>
  <si>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</si>
  <si>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 xml:space="preserve">Tema </t>
  </si>
  <si>
    <t>Fecha</t>
  </si>
  <si>
    <t>Fecha de Contrato</t>
  </si>
  <si>
    <t>Enlace Portal de Denuncias de la SENAC</t>
  </si>
  <si>
    <t>Nro. Informe</t>
  </si>
  <si>
    <t>Producto (actividades, materiales, insumos, etc)</t>
  </si>
  <si>
    <t>Enlace</t>
  </si>
  <si>
    <t>Enlace Evidencias</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</si>
  <si>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</si>
  <si>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</si>
  <si>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</si>
  <si>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</si>
  <si>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</si>
  <si>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</si>
  <si>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</si>
  <si>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</si>
  <si>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 xml:space="preserve">Objeto de Gasto </t>
  </si>
  <si>
    <t>3.5 Contrataciones realizadas</t>
  </si>
  <si>
    <t>3.6 Ejecución Financiera</t>
  </si>
  <si>
    <t>2.1. Resolución de Aprobación y Anexo de Plan de Rendición de Cuentas</t>
  </si>
  <si>
    <t>2.2 Plan de Rendición de Cuentas. (Copiar abajo link de acceso directo)</t>
  </si>
  <si>
    <t xml:space="preserve">Cantidad de hombres </t>
  </si>
  <si>
    <t>Cantidad de mujeres</t>
  </si>
  <si>
    <t>No Respondidos o Reconsideradas</t>
  </si>
  <si>
    <t>DIRECCION NACIONAL DE AERONAUTICA CIVIL - DINAC</t>
  </si>
  <si>
    <t>Unidad de Transparencia y Anticorrupción</t>
  </si>
  <si>
    <t>Dirección de Aeronáutica</t>
  </si>
  <si>
    <t>Dirección de Meteorología e Hidrología</t>
  </si>
  <si>
    <t>Secretaría General</t>
  </si>
  <si>
    <t>Auditoría Interna</t>
  </si>
  <si>
    <t>Subdirección de Planificación</t>
  </si>
  <si>
    <t>Subdirección de Administración y Finanzas</t>
  </si>
  <si>
    <t>Coordinación General de Tecnología de Información y Comunicación</t>
  </si>
  <si>
    <t>Coordinación General de Talento Humano</t>
  </si>
  <si>
    <t>Secretaría Comunicacional</t>
  </si>
  <si>
    <t>Lic. Antonio Sanabria Orue</t>
  </si>
  <si>
    <t>Lic. Lidia Graciela Cáceres Ocampos</t>
  </si>
  <si>
    <t xml:space="preserve">Coordinadora General </t>
  </si>
  <si>
    <t xml:space="preserve">Asesor </t>
  </si>
  <si>
    <t>Gerente de Normas de Navegación Aérea</t>
  </si>
  <si>
    <t>Gerente de Proyectos de Inversión</t>
  </si>
  <si>
    <t>Secretaria Comunicacional</t>
  </si>
  <si>
    <t>Gerente de Calidad</t>
  </si>
  <si>
    <t>http://www.dinac.gov.py/v3/index.php/transparencia-y-anticorrupcion-dinac/ley-5282-14-art-8-acceso-a-la-informacion-publica</t>
  </si>
  <si>
    <t>http://www.dinac.gov.py/v3/index.php/transparencia-y-anticorrupcion-dinac/informacion-publica-ley-5189-2014</t>
  </si>
  <si>
    <t>No aplica</t>
  </si>
  <si>
    <t>Línea baja operacional Centro Meteorológico Nacional</t>
  </si>
  <si>
    <t>Línea telefónica 24/7</t>
  </si>
  <si>
    <t>Departamento de Análisis y Predicción del Tiempo</t>
  </si>
  <si>
    <t>Línea baja operacional Aeropuerto Internacional Silvio Pettirossi.</t>
  </si>
  <si>
    <t>Departamento Meteorología Aeronáutica - AISP</t>
  </si>
  <si>
    <t>Página web institucional en guaraní.</t>
  </si>
  <si>
    <t>Traducción de las cabeceras de página al idioma guaraní.</t>
  </si>
  <si>
    <t>www.meteorologia.gov.py</t>
  </si>
  <si>
    <t>Dirección de Aeropuerto</t>
  </si>
  <si>
    <t>Logros alcanzados:</t>
  </si>
  <si>
    <t>b) Cumplimiento de las disposiciones legales vigentes, en tiempo y forma.</t>
  </si>
  <si>
    <t>SUBDIRECCION DE NAVEGACION AEREA -SDNA</t>
  </si>
  <si>
    <t>TRABAJOS AEREOS</t>
  </si>
  <si>
    <t>REGLAMENTOS NACIONALES - DE NAVEGACION AEREA</t>
  </si>
  <si>
    <t>GERENCIA DE NORMAS DE AERODROMOS Y AYUDAS TERRESTRES - GNAGA</t>
  </si>
  <si>
    <t>PLAN ANUAL DE INSPECTORIA DE AERODROMOS (IAGA)</t>
  </si>
  <si>
    <t>SUBDIRECCION DE TRANSPORTE AEREO - STA</t>
  </si>
  <si>
    <t>GERENCIA DE LICENCIAS AL PERSONAL AERONÁUTICO</t>
  </si>
  <si>
    <t>OTORGAMIENTO DE LICENCIAS, AUTORIZACIONES ESPECIALES, CONVALIDACIONES Y CONVERSIONES DE LICENCIAS.</t>
  </si>
  <si>
    <t>EMISIÓN DE DICTÁMENES</t>
  </si>
  <si>
    <t>VIGILANCIA</t>
  </si>
  <si>
    <t>CUMPLIMIENTO DE NORMAS AERONÁUTICAS.</t>
  </si>
  <si>
    <t>SEGURIDAD OPERACIONAL</t>
  </si>
  <si>
    <t>COMUNIDAD AERONAUTICA</t>
  </si>
  <si>
    <t>COMUNIDAD AERONÁUTICA.</t>
  </si>
  <si>
    <t>USUARIO, COMUNIDAD AERONÁUTICA.</t>
  </si>
  <si>
    <t>EN PROCESO</t>
  </si>
  <si>
    <t>DIRECCIÓN DE AERONÁUTICA</t>
  </si>
  <si>
    <t>DIRECCIÓN DE METEOROLOGÍA E HIDROLOGÍA</t>
  </si>
  <si>
    <t>Abg. Cynthia Miguela Servian Aranda</t>
  </si>
  <si>
    <t xml:space="preserve">Jefe de Gabinete </t>
  </si>
  <si>
    <t>Gabinete</t>
  </si>
  <si>
    <t>Lic. Fabio Joel Camacho Rojas</t>
  </si>
  <si>
    <t>MECIP</t>
  </si>
  <si>
    <t xml:space="preserve">C.P. Fredy Anthony Garay Torres </t>
  </si>
  <si>
    <t>Coordinador MECIP</t>
  </si>
  <si>
    <t>Auditor Senior</t>
  </si>
  <si>
    <t>Abg. Natalia Maria Acuña Ferreira</t>
  </si>
  <si>
    <t>Coordinadora Gestion de Documentos</t>
  </si>
  <si>
    <t>3.1 Nivel de Cumplimiento  de Mínimo de Información Disponible - Transparencia Activa Ley 5189/14</t>
  </si>
  <si>
    <t>Línea baja operacional Aeropuerto Internacional Guaraní</t>
  </si>
  <si>
    <t>Departamento Meteorología Aeronáutica - AIG</t>
  </si>
  <si>
    <t>http://www.dinac.gov.py/v3/index.php/dinac/subdirecciones/sub-direccion-de-navegacion-aerea/item/2422-politica-y-objetivos-de-calidad-de-la-gnna]</t>
  </si>
  <si>
    <t xml:space="preserve">FOMENTAR SERVICIOS AÉREOS NACIONALES E INTERNACIONALES </t>
  </si>
  <si>
    <t>ESTABLECER BASES DE IGUAL OPORTUNIDAD A UN COSTO COMPETITIVO, FACILITANDO A LAS LINEAS AEREAS EL DISEÑO DE SUS RUTAS.</t>
  </si>
  <si>
    <t>http://www.dinac.gov.py/v3/index.php/dinac/subdirecciones/sub-direccion-de-transporte-aereo</t>
  </si>
  <si>
    <t>CUMPLIMINETO DE COMPETENCIAS TECNICAS AERONAUTICAS</t>
  </si>
  <si>
    <t>ESTABLECER LA NORMATIVA QUE PERMITA LA OPERACIÓN Y EL DESARROLLO DEL SECTOR AERONÁUTICO NACIONAL, FISCALIZANDO EFICAZMENTE EL CUMPLIMIENTO DE  LAS OPERACIONES Y AERONAVEGABILIDAD DE LA AVIACIÓN GENERAL, COMERCIAL Y CERTIFICACIÓN DE EXPLOTADORES DE SERVICIOS AÉREOS. APLICANDO LOS PROGRAMAS DE PREVENCIÓN CORRESPONDIENTES</t>
  </si>
  <si>
    <t>http://www.dinac.gov.py/v3/index.php/dinac/subdirecciones/sub-direccion-de-normas-de-vuelo/item/57-subdireccion-de-normas-de-vuelo</t>
  </si>
  <si>
    <t>SUBDIRECCION DE SEGURIDAD DE LA AVIACION CIVIL - SAVSEC</t>
  </si>
  <si>
    <t xml:space="preserve">SEGURIDAD OPERACIONAL </t>
  </si>
  <si>
    <t xml:space="preserve">SEGURIDAD OPERACIONAL  </t>
  </si>
  <si>
    <t>NORMAS Y REGLAMENTOS  ACTUALIZADOS CONFORME A LA AMDT OACI</t>
  </si>
  <si>
    <t>ACTUALIZACION DEL REGLAMENTO</t>
  </si>
  <si>
    <t>COMUNIDAD AERONÁUTICA. SATISFECHA</t>
  </si>
  <si>
    <t>RESPUESTAS A EXPEDIENTES</t>
  </si>
  <si>
    <t>CERTIFICADOS DE AERONAVEGABILIDAD</t>
  </si>
  <si>
    <t>EMITIR CERTIFICADO DE AERONAVEGABILIDAD</t>
  </si>
  <si>
    <t>USUARIOS DE SERVICIOS AERONAUTICOS</t>
  </si>
  <si>
    <t>Buzón de Sugerencias y Reclamos del Aeropuerto Internacional Silvio Pettirossi</t>
  </si>
  <si>
    <t>Implementado con relación a los servicios prestados por el AISP, para sus usuarios</t>
  </si>
  <si>
    <t>Administración del Aeropuerto Internacional Silvio Pettirossi</t>
  </si>
  <si>
    <t xml:space="preserve">Buzón obrante en el área - Documentación Administrativa </t>
  </si>
  <si>
    <t>Buzón  de Sugerencias y Reclamos del Aeropuerto Internacionall Guarani</t>
  </si>
  <si>
    <t>Implementado con relación a los servicios prestados por el AIG, para sus usuarios</t>
  </si>
  <si>
    <t>Administración del Aeropuerto Internacional Guaraní</t>
  </si>
  <si>
    <t>Buzón Suegerencias y Reclamos sobre los productos vinculados al Servicio de Información Aeronautica</t>
  </si>
  <si>
    <t>Implementado con relación a los productos vinculados al Servicio de Información Aeronáutica</t>
  </si>
  <si>
    <t>Dpto. de Servicio de Información Aeronáutica y Gerencia de Sistemas de Gestión de Calidad de la Dirección de Aeropuertos</t>
  </si>
  <si>
    <t xml:space="preserve">FL-CAL-09 Registro de Reclamos y Sugerencias - Documentación Administrativa </t>
  </si>
  <si>
    <t>Encuenta de Satisfacción del Usuario de los productos vinculados al Servicio de Información Aeronautica</t>
  </si>
  <si>
    <t>Encuesta Digital (Medicion Anual)</t>
  </si>
  <si>
    <t>Central telefonica del  Aeropuerto Internacional Silvio Pettirossi.</t>
  </si>
  <si>
    <t>Línea telefónica 24/7 para consulta de horarios de vuelo y atencion al usuario</t>
  </si>
  <si>
    <t>Departamento de Atencion al Usuario del Aeropuerto Internacional Silvio Pettirossi</t>
  </si>
  <si>
    <t>Central telefonica del  Aeropuerto Internacional Guarani.</t>
  </si>
  <si>
    <t>Departamento de Atencion al Usuario del Aeropuerto Internacional Guarani</t>
  </si>
  <si>
    <t>Indicadores de los Procesos Generales del Sistema de Gestión de Calidad  del Servicio de información Aeronáutica</t>
  </si>
  <si>
    <t>Gerente de Sistemas de Gestion de Calidad</t>
  </si>
  <si>
    <t>Lic. Gustavo Artemio Rodriguez Britez</t>
  </si>
  <si>
    <t>Mejorar el modelo de gestión institucional</t>
  </si>
  <si>
    <t>Promover el fortalecimiento de los sistemas de vigilancia de la aviación civil, así como la mejora en la conectividad aérea y la protección del ambiente</t>
  </si>
  <si>
    <t>Servicios Aeroportuarios</t>
  </si>
  <si>
    <t>Mejorar la gestión y la infraestructura aeroportuaria y de navegación aérea</t>
  </si>
  <si>
    <t>Servicios Meteorológicos</t>
  </si>
  <si>
    <t>Garantizar y optimizar la prestación de los Servicios Meteorológicos, Climáticos e Hidrológicos</t>
  </si>
  <si>
    <t>Servicios de Formación en Aeronáutica</t>
  </si>
  <si>
    <t>Promover la formación de técnicos aeronáuticos acorde a la demanda de la industria</t>
  </si>
  <si>
    <t>Transferencias Consolidables</t>
  </si>
  <si>
    <t>Se ha dado cumplimiento a las disposiciones contempladas en la Ley de Presupuesto vigente, en tiempo y forma.</t>
  </si>
  <si>
    <t>Estaciones Meteorológicas operando*100/Estaciones Meteorológicas Instaladas</t>
  </si>
  <si>
    <t>https://www.meteorologia.gov.py/emas/</t>
  </si>
  <si>
    <t>Estaciones Hidrológicas operando*100/Estaciones Hidrológicas Instaladas</t>
  </si>
  <si>
    <t>https://www.meteorologia.gov.py/nivel-rio/indexautomatica.php</t>
  </si>
  <si>
    <t>SECRETARÍA GENERAL</t>
  </si>
  <si>
    <t>Coordinación MECIP - CGTIC - Secretaría General</t>
  </si>
  <si>
    <t>Resolución DINAC N° 667/2023 de fecha 16 de mayo de 2023.</t>
  </si>
  <si>
    <t>Aprobación del Procedimiento Administrativo de Buzones Físicos y Digital de quejas, reclamos, sugerencias, reconocimientos y/o felicitaciones  (QRSR) de la Dirección Nacional de Aeronáutica Civil</t>
  </si>
  <si>
    <t xml:space="preserve">Documentación Administrativa </t>
  </si>
  <si>
    <t>Lic. Maria Lourdes Aveiro Galeano</t>
  </si>
  <si>
    <t>Profesional Departamento de Contabilidad</t>
  </si>
  <si>
    <t>Lic. Germina Benitez Garcete</t>
  </si>
  <si>
    <t>Profesional Gerencia Financiera</t>
  </si>
  <si>
    <t>SUBDIRECCION DE NORMAS DE NAVEGACION AEREA</t>
  </si>
  <si>
    <t>https://www.dinac.gov.py/v3/index.php/dinac/subdirecciones/sub-direccion-de-navegacion-aerea/item/2419-encuesta-de-satisfacion-al-cliente-gerencia-de-sistema-de-gestion-de-calidad</t>
  </si>
  <si>
    <t>https://www.dinac.gov.py/v3/index.php/dinac/subdirecciones/sub-direccion-de-navegacion-aerea/item/2417-registro-de-reclamo-gerencia-de-sistema-de-gestion-de-calidad</t>
  </si>
  <si>
    <t>https://www.dinac.gov.py/v3/index.php/dinac/subdirecciones/sub-direccion-de-seguridad-de-la-aviacion-civil/item/2420-encuesta-de-satisfacion-al-cliente-gerencia-de-sistema-de-gestion-de-calidad-avsec</t>
  </si>
  <si>
    <t>https://www.dinac.gov.py/v3/index.php/dinac/subdirecciones/sub-direccion-de-seguridad-de-la-aviacion-civil/item/2418-registro-de-reclamo-gerencia-de-sistema-de-gestion-de-calidad-avsec</t>
  </si>
  <si>
    <t>LISTADO DE AERÓDROMO HABILITADOS</t>
  </si>
  <si>
    <t>GERENCIA DE NORMAS DE AERODROMOS Y AYUDAS TERRESTRES</t>
  </si>
  <si>
    <t>http://www.dinac.gov.py/v3/index.php/dinac/direcciones/direccion-de-aeronautica/item/103-pistas-rurales</t>
  </si>
  <si>
    <t>REQUISITOS PARA OPERACIONES CON DRON</t>
  </si>
  <si>
    <t>GERENCIA DE NORMAS DE NAVEGACION AEREA</t>
  </si>
  <si>
    <t>http://www.dinac.gov.py/v3/index.php/dinac/direcciones/direccion-de-aeronautica/itemlist/category/174-drone</t>
  </si>
  <si>
    <t>PROCEDIMIENTO PARA PARACAIDISMO Y AFINES</t>
  </si>
  <si>
    <t>http://www.dinac.gov.py/v3/index.php/component/k2/item/2648-comunicado-procedimiento-para-lanzamiento-de-paracaidistas-y-afines</t>
  </si>
  <si>
    <t>COMUNICADO - TASAS PARA ACTIVIDADES AÉREAS VARIAS</t>
  </si>
  <si>
    <t>https://www.dinac.gov.py/v3/index.php/dinac/subdirecciones/sub-direccion-de-transporte-aereo/item/2789-comunicado-tasas-para-actividades-aereas-varias</t>
  </si>
  <si>
    <t>DIRECCIÓN DE AERONAUTICA</t>
  </si>
  <si>
    <t>COORDINACION GENERAL DE TALENTO HUMANO</t>
  </si>
  <si>
    <t>https://www.dinac.gov.py/v3/index.php/documentos1/item/2541-buzon-de-sugerencias-quejas-y-reclamos</t>
  </si>
  <si>
    <t>DIRECCIÓN DE AERONÁUTICA - GERENCIA DE NORMAS DE NAVEGACIÓN AÉREA</t>
  </si>
  <si>
    <t>DIRECCION DE METEOROLOGÍA E HIDROLOGÍA</t>
  </si>
  <si>
    <t>TARIFAS PARA LAS ACTIVIDADES AEREAS</t>
  </si>
  <si>
    <t>CUMPLIMIENTO DEL DECRETO 8701/2012</t>
  </si>
  <si>
    <t>RESOLUCION DINAC N° 315/2023</t>
  </si>
  <si>
    <t>REMISIÓN MENSUAL DE CUANTIFICACIÓN DE PRODUCTOS DE LA GERENCIA DE LICENCIAS AL PERSONAL AERONÁUTICO</t>
  </si>
  <si>
    <t>DIRECCIÓN DE AEROPUERTOS</t>
  </si>
  <si>
    <t>Resultados Logrados</t>
  </si>
  <si>
    <t>Comunidad Aeronáutica en General</t>
  </si>
  <si>
    <t>Servicios a Usuarios dentro del entorno confortable, saludable y seguro.</t>
  </si>
  <si>
    <t>Infraestructura adecuada para prestar Servicios Aeroportuarios</t>
  </si>
  <si>
    <t>Optima prestacion de los servicios Aeroportuarios</t>
  </si>
  <si>
    <t>Asesoria Juridica</t>
  </si>
  <si>
    <t>INAC</t>
  </si>
  <si>
    <t>Asesor Juridico</t>
  </si>
  <si>
    <t>Gerente Administrativo</t>
  </si>
  <si>
    <t>Normar las actividades relacionadas a la aviación civil y prestar servicios para satisfacer a las partes interesadas</t>
  </si>
  <si>
    <t>Observación: Las siglas VCHGO significa Viceministerio de Capital Humano y Gestion Organizacional - Reporte de Monitoreo de la Ley 5189/2014</t>
  </si>
  <si>
    <t xml:space="preserve">Jefe de Departamento de Cargos y Salarios </t>
  </si>
  <si>
    <t>Dr. Gustavo Rolando Caceres Roman</t>
  </si>
  <si>
    <t>Lic. Jorge Antonio Perez Salinas</t>
  </si>
  <si>
    <t>ASESORIA JURIDICA</t>
  </si>
  <si>
    <t>Proximo a verificar la normativa vigente en materia de implementacion del idioma guarani, a los efectos de realizar los tramites de rigor</t>
  </si>
  <si>
    <t>https://www.dinac.gov.py/v3/index.php/transparencia-y-anticorrupcion-dinac/rendicion-de-cuentas-al-ciudadano/item/2975-resolucion-n-300-2024</t>
  </si>
  <si>
    <t>POLITICA Y OBJETIVO DE LA CALIDAD</t>
  </si>
  <si>
    <t>Plan Nacional de Desarrollo 2030</t>
  </si>
  <si>
    <t xml:space="preserve">Eje estratégico: </t>
  </si>
  <si>
    <t>Eje 4: Fortalecimiento político institucional</t>
  </si>
  <si>
    <t>4.1 Garantizar el acceso a los derechos humanos, mejorar la justicia y la seguridad</t>
  </si>
  <si>
    <t>4.2 Modernizar la administración pública</t>
  </si>
  <si>
    <t>Líneas tranversales:</t>
  </si>
  <si>
    <t>B- Gestión pública eficiente y transparente</t>
  </si>
  <si>
    <t>No aplica.</t>
  </si>
  <si>
    <t>Ministerio de Economia y Finanzas</t>
  </si>
  <si>
    <t>DIRECCION DE AEROPUERTO</t>
  </si>
  <si>
    <t>Frecuencia de medición anual - ultima medición 2022. No se cuentan con mediciones en el periodo solicitado.</t>
  </si>
  <si>
    <t>4- PARTICIPACIÓN CIUDADANA</t>
  </si>
  <si>
    <t>4.1. Canales de Participación Ciudadana existentes a la fecha.</t>
  </si>
  <si>
    <t>4.2. Participación y difusión en idioma Guaraní</t>
  </si>
  <si>
    <t>4.3 Diagnostico "The Integrity app"</t>
  </si>
  <si>
    <t>5- INDICADORES MISIONALES DE RENDICIÓN DE CUENTAS AL CIUDADANO</t>
  </si>
  <si>
    <t>5.1- Indicadores Misionales Identificados</t>
  </si>
  <si>
    <t>6.1.Gestión de denuncias de corrupción</t>
  </si>
  <si>
    <t>7- CONTROL INTERNO Y EXTERNO</t>
  </si>
  <si>
    <t xml:space="preserve">8- DESCRIPCIÓN CUALITATIVA DE LOGROS ALCANZADOS </t>
  </si>
  <si>
    <t>7.2 Modelo Estándar de Control Interno para las Instituciones Públicas del Paraguay</t>
  </si>
  <si>
    <t>5.2 Gestión de Riesgos de Corrupción</t>
  </si>
  <si>
    <t>1°</t>
  </si>
  <si>
    <t>Mecanismos de participación ciudadana a nivel institucional</t>
  </si>
  <si>
    <t>Línea Transversal del Plan Nacional de Desarrollo 2030 - PND 2030: "Gestión Pública Eficiente y Transparente". Las iniciativas se encuentran vinculadas con el Objetivo de Desarrollo Sostenible (ODS) N°16, el cual trata sobre Paz, Justicia e Instituciones Sólidas, cuya meta N° 7 específicamente guarda relación con garantizar la adopción en todos los niveles de decisiones inclusivas, participativas y representativas que respondan a las necesidades</t>
  </si>
  <si>
    <t>La Gestión Pública transparente y eficiente se orienta hacia la implementación de mecanismos de control del Estado para lograr aumentar la participación de los beneficiarios y usuarios en la vigilancia de los programas de los diferentes niveles de gobierno. Dos hitos importantes son las leyes de Transparencia son, primero, en la Ley N° 5189/14 que establece la obligatoriedad de la provisión de información en el uso de los recursos públicos sobre remuneraciones y otras retribuciones asignadas al servidor público; y, segundo, en la Ley No 5.282/14 de libre acceso a la información pública por parte del ciudadano y transparencia gubernamental. Una iniciativa que promueve la transparencia, la participación y la rendición de cuentas en la administración pública es Gobierno Abierto.</t>
  </si>
  <si>
    <t>Buzones de quejas y sugerencias</t>
  </si>
  <si>
    <t>2°</t>
  </si>
  <si>
    <t>Transparencia activa y pasiva de información pública institucional</t>
  </si>
  <si>
    <t>3°</t>
  </si>
  <si>
    <t>Canales de denuncias ciudadanas con seguimieto periódico</t>
  </si>
  <si>
    <t>Implementación de canales de diálogo social y participación ciudadana para la consulta y el monitoreo de políticas públicas.</t>
  </si>
  <si>
    <t>https://denuncias.gov.py/portal-publico</t>
  </si>
  <si>
    <t>4°</t>
  </si>
  <si>
    <t>Cumplimiento de requisito C.4.3 Rendición de Cuentas de la Norma de Requisitos Mínimos 2015</t>
  </si>
  <si>
    <t>Línea Transversal del Plan Nacional de Desarrollo 2030 - PND 2030: "Gestión Pública Eficiente y Transparente". Las iniciativas se encuentran vinculadas con el Objetivo de Desarrollo Sostenible (ODS) N°16, el cual trata sobre Paz, Justicia e Instituciones Sólidas, cuya meta N° 6 específicamente guarda relación con crear a todos los niveles instituciones eficaces y transparentes que rindan cuentas</t>
  </si>
  <si>
    <t xml:space="preserve">La rendición de cuentas se refiere al derecho que tiene la ciudadanía a estar informada con repecto a la gestión de las entidades públicas y al deber de la Máxima Autoridad de informar el resultado de su gestión , así como también se refiere a la obligación que tiene toda entidad pública de informar a los organismos de control sobre los asuntos pertinentes a su gestión y al uso de los recursos públicos. La mayor transparencia en la Gestión Pública y el desarrollo de una cultura de Rendición de Cuentas presenta avances importantes que contribuyen al mejor ejercicio de los derechos ciudadanos y a promover el desarrollo social. </t>
  </si>
  <si>
    <t>http://www.dinac.gov.py/v3/index.php/transparencia-y-anticorrupcion-dinac/rendicion-de-cuentas-al-ciudadano</t>
  </si>
  <si>
    <t xml:space="preserve"> TB - CAL - 01                                                                              (12 indicadores)</t>
  </si>
  <si>
    <t>PRESENTACIÓN DE LOS MIEMBROS DEL COMITÉ DE RENDICIÓN DE CUENTAS AL CIUDADANO (CRCC)</t>
  </si>
  <si>
    <t>UNIDAD DE TRANSPARENCIA Y ANTICORRUPCION</t>
  </si>
  <si>
    <t>PARTICIPACION CIUDADANA</t>
  </si>
  <si>
    <t>SERVICIOS PERSONALES</t>
  </si>
  <si>
    <t>REMUNERACIONES BASICAS</t>
  </si>
  <si>
    <t>REMUNERACIONES TEMPORALES</t>
  </si>
  <si>
    <t>ASIGNACIONES COMPLEMENTARIAS</t>
  </si>
  <si>
    <t>PERSONAL CONTRATADO</t>
  </si>
  <si>
    <t>OTROS GASTOS DEL PERSONAL</t>
  </si>
  <si>
    <t>SERVICIOS NO PERSONALES</t>
  </si>
  <si>
    <t>SERVICIOS BASICOS</t>
  </si>
  <si>
    <t>TRANSPORTE Y ALMACENAJE</t>
  </si>
  <si>
    <t>PASAJES Y VIATICOS</t>
  </si>
  <si>
    <t>GASTOS POR SERVICIO DE ASEO, MANTENIMIENTO Y REPARACIONES</t>
  </si>
  <si>
    <t>ALQUILERES Y DERECHOS</t>
  </si>
  <si>
    <t>SERVICIOS TECNICOS Y PROFESIONALES</t>
  </si>
  <si>
    <t>OTROS SERVICIOS EN GENERAL</t>
  </si>
  <si>
    <t>SERVICIOS DE CAPACITACION Y ADIESTRAMIENTO</t>
  </si>
  <si>
    <t>BIENES DE CONSUMO E INSUMOS</t>
  </si>
  <si>
    <t>PRODUCTOS ALIMENTICIOS</t>
  </si>
  <si>
    <t>TEXTILES Y VESTUARIOS</t>
  </si>
  <si>
    <t>PRODUCTOS DE PAPEL, CARTON E IMPRESOS</t>
  </si>
  <si>
    <t>PRODUCTOS E INSTRUMENTOS QUIMICOS Y MEDICINALES</t>
  </si>
  <si>
    <t>COMBUSTIBLES Y LUBRICANTES</t>
  </si>
  <si>
    <t>OTROS BIENES DE CONSUMO</t>
  </si>
  <si>
    <t>INVERSION FISICA</t>
  </si>
  <si>
    <t>ADQUISICION DE INMUEBLES</t>
  </si>
  <si>
    <t>CONSTRUCCIONES</t>
  </si>
  <si>
    <t>ADQUISICION DE MAQUINARIAS, EQUIPOS Y HERRAMIENTAS EN GENERAL</t>
  </si>
  <si>
    <t>ADQUISICION DE EQUIPOS DE OFICINA Y COMPUTACION</t>
  </si>
  <si>
    <t>ADQUISICION DE ACTIVOS INTANGIBLES</t>
  </si>
  <si>
    <t>OTROS GASTOS DE INVERSION Y REPARACION MAYORES</t>
  </si>
  <si>
    <t>TRANSFERENCIAS</t>
  </si>
  <si>
    <t>TRANSFERENCIAS CONSOLIDABLES CORRIENTES AL SECTOR PUBLICO</t>
  </si>
  <si>
    <t>TRANSFERENCIAS CORRIENTES AL SECTOR PRIVADO</t>
  </si>
  <si>
    <t>TRANSFERENCIAS CORRIENTES AL SECTOR EXTERNO</t>
  </si>
  <si>
    <t xml:space="preserve">OTROS GASTOS   </t>
  </si>
  <si>
    <t>PAGO DE IMPUESTOS, TASAS, GASTOS JUDICIALES Y OTROS</t>
  </si>
  <si>
    <t>DEVOLUCION DE IMPUESTOS Y OTROS INGRESOS NO TRIBUTARIOS</t>
  </si>
  <si>
    <t>DEUDAS PENDIENTES DE PAGO DE GASTOS CORRIENTES DE EJERCICIOS</t>
  </si>
  <si>
    <t>TOTAL GENERAL</t>
  </si>
  <si>
    <t>MATRIZ DE INFORMACIÓN MINIMA PARA INFORME DE RENDICIÓN DE CUENTAS AL CIUDADANO - EJERCICIO 2025</t>
  </si>
  <si>
    <t>Traslado fisico de servidores de la SENAC a la sede de la CGR. Los portales web de la anterior SENAC no estan operativos hasta nuevo aviso</t>
  </si>
  <si>
    <t>https://www.dinac.gov.py/v3/index.php/transparencia-y-anticorrupcion-dinac/rendicion-de-cuentas-al-ciudadano/item/3309-resolucion-n-324-2025</t>
  </si>
  <si>
    <t>Abg. Maria Liz Viveros de Bazan</t>
  </si>
  <si>
    <t>Ing. Crista Maria Solis Cuevas</t>
  </si>
  <si>
    <t>Lic. Junnior David Paez Alarcon</t>
  </si>
  <si>
    <t>Jefa de Departamento de Seguridad de Informacion</t>
  </si>
  <si>
    <t>Lic. Alma Maria Luz Recalde de Caballero</t>
  </si>
  <si>
    <t>Lic. Mario David Pereira Gimenez</t>
  </si>
  <si>
    <t>Línea Transversal del Plan Nacional de Desarrollo 2030 - PND 2030: "Gestión Pública Eficiente y Transparente". Las iniciativas se encuentran vinculadas con el Objetivo de Desarrollo Sostenible (ODS) N°16, el cual trata sobre Paz, Justicia e Instituciones Sólidas, cuya meta N°10 específicamente guarda relación con garantizar el acceso público a la información y proteger las libertades fundamentales, de conformidad con las leyes nacionales y los acuerdos internacionales</t>
  </si>
  <si>
    <t>3.4- Servicios o Productos Misionales (Depende de la Naturaleza de la Misión Insitucional, puede abarcar un Programa o Proyecto)</t>
  </si>
  <si>
    <t>Gestión Administrativa Institucional</t>
  </si>
  <si>
    <t>https://www.dinac.gov.py/v3/index.php/transparencia-y-anticorrupcion-dinac/rendicion-de-cuentas-al-ciudadano</t>
  </si>
  <si>
    <t>Regulación de la Aviación Civil</t>
  </si>
  <si>
    <r>
      <rPr>
        <b/>
        <sz val="11"/>
        <color rgb="FF000000"/>
        <rFont val="Calibri"/>
        <family val="2"/>
        <scheme val="minor"/>
      </rPr>
      <t xml:space="preserve">CGR: </t>
    </r>
    <r>
      <rPr>
        <sz val="11"/>
        <color rgb="FF000000"/>
        <rFont val="Calibri"/>
        <family val="2"/>
        <scheme val="minor"/>
      </rPr>
      <t xml:space="preserve">El órgano rector y coordinador del régimen de integridad, transparencia y prevención de la corrupción es la </t>
    </r>
    <r>
      <rPr>
        <b/>
        <sz val="11"/>
        <color rgb="FF000000"/>
        <rFont val="Calibri"/>
        <family val="2"/>
        <scheme val="minor"/>
      </rPr>
      <t>Contraloría General de la Republica</t>
    </r>
    <r>
      <rPr>
        <sz val="11"/>
        <color rgb="FF000000"/>
        <rFont val="Calibri"/>
        <family val="2"/>
        <scheme val="minor"/>
      </rPr>
      <t xml:space="preserve"> en adelante CGR, en el marco de sus funciones y atribuciones constitucionales y legales, de conformidad a lo dispuesto en la Ley Nº 7389/2024</t>
    </r>
  </si>
  <si>
    <t>A la espera de nuevos lineamientos de la Contraloria General de la Republica CGR, sobre este componente.</t>
  </si>
  <si>
    <t>Mg. Mercedes Patricia Samaniego Colman</t>
  </si>
  <si>
    <t>ADMINISTRACION DEL AEROPUERTO INTERNACIONAL "GUARANI" - AIG</t>
  </si>
  <si>
    <t>i) Población nacional mejor informada y protegida.</t>
  </si>
  <si>
    <t>h) Personal de la DINAC protegido.</t>
  </si>
  <si>
    <t>g) Pasajeros dentro de entornos confortables, saludables y seguros.</t>
  </si>
  <si>
    <t>f) Usuarios del transporte aéreo protegidos.</t>
  </si>
  <si>
    <t xml:space="preserve">e) Actividades de regulación y supervisión mejoradas. </t>
  </si>
  <si>
    <t xml:space="preserve">d) Servicios de Navegación Aérea vigilados, en cumplimiento a los estándares de la seguridad operacional establecida en la normativa vigente. </t>
  </si>
  <si>
    <t>c) Aseguramiento de la conectividad del país con la aplicación de incentivos a las compañías.</t>
  </si>
  <si>
    <t xml:space="preserve">a) Operaciones aéreas seguras. </t>
  </si>
  <si>
    <t xml:space="preserve">COBRO DE TASAS VIGENTES </t>
  </si>
  <si>
    <t xml:space="preserve">CERTIFICADO ISO 9001: 2015 PARA EL SISTEMA DE GESTIÓN DE NORMAS DE NAVEGACIÓN AÉREA. </t>
  </si>
  <si>
    <t xml:space="preserve">ELABORACIÓN DE NORMAS Y REGLAMENTOS PARA LOS SERVICIOS DE NAVEGACIÓN AÉREA </t>
  </si>
  <si>
    <t>MANTENER UN SISTEMA DE GESTION DE CALIDAD ACORDE CON LOS DELINEAMIENTOS DE LA NORMA ISO 9001-2015, PARA CUMPLIR CON LOS ESTANDARES DE LA OACI</t>
  </si>
  <si>
    <t xml:space="preserve">ASIGNACIÓN DE AERONAVES </t>
  </si>
  <si>
    <t>CUMPLIMIENTO DE NORMATIVAS</t>
  </si>
  <si>
    <t>COMUNIDAD AERONAUTICA NACIONAL E INTERNACIONAL</t>
  </si>
  <si>
    <t>CODIGO BINARIO ASIGNADO</t>
  </si>
  <si>
    <t>GERENCIA DE INSPECCION DE LOS SERVICIOS DE NAVEGACION AEREA  - GIANS</t>
  </si>
  <si>
    <t xml:space="preserve">VIGILANCIA CONTINUA DE LOS SERVICIOS DE NAVEGACION AEREA </t>
  </si>
  <si>
    <t>PROVEEDOR DE SERVICIOS Y COMUNIDAD AERONAUTICA</t>
  </si>
  <si>
    <t>Res. N° 360/2025</t>
  </si>
  <si>
    <t>Res. N° 360/2025 "Por la que se aprueba el Plan Anual de Inspectoria de Aerodromos - Periodo 2025 de la GNAGA/SDNA/DAC-DINAC</t>
  </si>
  <si>
    <t>REGLAMENTOS DE SANCIONES  PARA LOS PROVEEDORES DE SERVICIO</t>
  </si>
  <si>
    <t>NORMAS Y REGLAMENTOS ACTUALIZADOS</t>
  </si>
  <si>
    <t>Incluir y vincular los resultados de los controles de vigilancia establecidos en el programa nacional de control de calidad (PNCC) al reglamento de faltas y sanciones (Res N° 790/2013)</t>
  </si>
  <si>
    <t>OTORGAMIENTO DE CERTIFICADO DE HABILITACION TECNICA (CHT)</t>
  </si>
  <si>
    <t>SEGURIDADA OPERACIONAL</t>
  </si>
  <si>
    <t>Informes de cuantificacion de metas y evaluacion presupuestaria.</t>
  </si>
  <si>
    <t>HABILITACION DE AERÓDROMO Y HELIPUERTOS DE USO PRIVADO</t>
  </si>
  <si>
    <t>GERENCIA DE SISTEMA DE GESTIÓN DE CALIDAD - DAC</t>
  </si>
  <si>
    <t>PROCESOS CERTIFICADOS POR LAS NORMAS ISO 9001:2015</t>
  </si>
  <si>
    <t>MANTENER LOS PROCESOS CERTIFICADOS EN CADA ÁREA QUE CUENTA CON LA CERTIFICACIÓN - SAVSEC</t>
  </si>
  <si>
    <t>MANTENER CERTIFICACIÓN VIGENTE</t>
  </si>
  <si>
    <t xml:space="preserve">DAC, ÁREAS CON CERTIFICACIÓN Y COMUNIDAD AERONÁUTICA Y PARTES INTERESADAS </t>
  </si>
  <si>
    <t xml:space="preserve">AUDITORIAS INTERNAS Y EXTERNAS SATISFACTORIAS </t>
  </si>
  <si>
    <t>CERTIFICADO DE CALIDAD VIGENTE</t>
  </si>
  <si>
    <t>MANTENER LOS PROCESOS CERTIFICADOS EN CADA ÁREA QUE CUENTA CON LA CERTIFICACIÓN - GNAGA</t>
  </si>
  <si>
    <t>MANTENER LOS PROCESOS CERTIFICADOS EN CADA ÁREA QUE CUENTA CON LA CERTIFICACIÓN - GNNA</t>
  </si>
  <si>
    <t>CERTIFICADO DE CALIDAD EN PROCESO</t>
  </si>
  <si>
    <t>Análisis y Evaluación de los Documentos Economico-Financieros presentados por los titulares de un certificado CESA, OMA, CIAC/CEAC y OMA en el marco de la Auditoría  realizada a las empresas que solicitan la renovación de su certificado DINAC y para la Vigilancia Contínua.</t>
  </si>
  <si>
    <t>Informe de Auditoría, Dictamenes y Memorandum Economico-Financiero</t>
  </si>
  <si>
    <t>INSPECCIÓN DE CENTROS DE INSTRUCCIÓN</t>
  </si>
  <si>
    <t>VERIFICACIÓN DE COMPETENCIA TCP</t>
  </si>
  <si>
    <t>SEGÚN SOLICITUD</t>
  </si>
  <si>
    <t xml:space="preserve">COMUNIDAD AERONAUTICA </t>
  </si>
  <si>
    <t>INFORME DE VERIFICACIÓN</t>
  </si>
  <si>
    <t>GERENCIA DE AERONAVEGABILIDAD- AIR</t>
  </si>
  <si>
    <t>CERTIFICADO DE PERMISO DE PERMANENCIA DE AERONAVES</t>
  </si>
  <si>
    <t>EMITR PERMISO DE PERMANECIA</t>
  </si>
  <si>
    <t>NOTA GAIR</t>
  </si>
  <si>
    <t xml:space="preserve">FORMACIÓN </t>
  </si>
  <si>
    <t>FUNCIONARIOS, COMUNIDAD AERONÁUTICA.</t>
  </si>
  <si>
    <t xml:space="preserve">CONTROL Y VIGILANCIA DE LA EXPEDICIÓN DE LOS CERTIFICADOS MÉDICOS AERONÁUTICOS (CMA) </t>
  </si>
  <si>
    <t>NINGUNO</t>
  </si>
  <si>
    <t xml:space="preserve"> INSPECCIONES A MÉDICOS EXAMINADORES AERONÁUTICOS –AME.</t>
  </si>
  <si>
    <t xml:space="preserve"> LA PROTECCION CONTRA ACTOS DE INTERFERENCIA ILICITA PARA ELLO ELABORA Y MANTIENE ACTUALIZADA LAS NORMAS NACIONALES</t>
  </si>
  <si>
    <t>1) REVISAR INTEGRAMENTE QUE LOS PROGRAMAS DE SEGURIDAD, PROCEDIMIENTOS, ORIENTACIONES TECNICAS, DE OPERADORES AEREOPORTUARIOS, EXPLOTADORES DE AERONAVES Y PROVEEDORES DE SERVICIOSAEROPORTUARIOS CUMPLAN CON LAS NORMATIVAS EMANADAS Y/O ADOPTADAS POR EL ESTADO PARAGUAYO</t>
  </si>
  <si>
    <t>AEROPUERTOS, EXPLOTADORES DE AERONAVES, PROVEEDORES DE SERVICIOS, OTROS</t>
  </si>
  <si>
    <t>APROBACION DE PROGRAMAS DE SEGURIDAD</t>
  </si>
  <si>
    <t xml:space="preserve">CAP AVSEC 73/001, CAP AVSEC N° 048/002, CAP AVSEC N°047/002, CAP AVSEC N° 001/074, CAP AVSEC N° 075/003, CAP AVSEC 076/001    </t>
  </si>
  <si>
    <t>2) PLANIFICAR Y EJECUTAR LAS ACTIVIDADES DE VIGILANCIA PARA VERIFICAR LA EFICACIA DE LAS MEDIDAS DE SEGURIDAD APLICADAS POR LAS ENTIDADES CON RESPONSABILIDAD EN MATERIA DE SEGURIDAD DE AVIACION CIVIL, CONFORME AL ALCANCE DEFINIDO POR EL SISTEMA DE GESTION DE CALIDAD</t>
  </si>
  <si>
    <t>AUDITORIAS DE SEGURIDAD, INSPECCIONES, PRUEBAS</t>
  </si>
  <si>
    <t>INFORMES DE AUDITORIAS, ACTAS DE INSPECCION, INFORME DE PRUEBAS, INVESTIGACIÓN DE SEGURIDAD AVSEC</t>
  </si>
  <si>
    <t>DIRECCION DE AERONAUTICA</t>
  </si>
  <si>
    <t xml:space="preserve">DIRECCION DE METEOROLOGIA E HIDROLOGIA </t>
  </si>
  <si>
    <t>1.203 Certificados</t>
  </si>
  <si>
    <t>1.203 usuarios</t>
  </si>
  <si>
    <t>1.201.115 Servicios</t>
  </si>
  <si>
    <t>1.201.115 usuarios</t>
  </si>
  <si>
    <t>1.735.800 Informes</t>
  </si>
  <si>
    <t>7 millones de habitantes</t>
  </si>
  <si>
    <t>100 Cursos</t>
  </si>
  <si>
    <t>10 Cuotas</t>
  </si>
  <si>
    <t>Buzón de Queja de las áreas internas de la DINAC.</t>
  </si>
  <si>
    <t>Resolución DINAC N° 667/2023</t>
  </si>
  <si>
    <t>Utilización del idioma Guaraní, en cumplimiento a la Ley de Lenguas N° 4251/2010.</t>
  </si>
  <si>
    <t>Memorandum CyS N° 08/2025. Expediente DINAC N° 236450/2025</t>
  </si>
  <si>
    <t>Julio</t>
  </si>
  <si>
    <t>Agosto</t>
  </si>
  <si>
    <t>Setiembre</t>
  </si>
  <si>
    <r>
      <rPr>
        <b/>
        <sz val="11"/>
        <color rgb="FF000000"/>
        <rFont val="Calibri"/>
        <family val="2"/>
        <scheme val="minor"/>
      </rPr>
      <t xml:space="preserve">CGR: </t>
    </r>
    <r>
      <rPr>
        <sz val="11"/>
        <color rgb="FF000000"/>
        <rFont val="Calibri"/>
        <family val="2"/>
        <scheme val="minor"/>
      </rPr>
      <t xml:space="preserve">El órgano rector y coordinador del régimen de integridad, transparencia y prevención de la corrupción es la </t>
    </r>
    <r>
      <rPr>
        <b/>
        <sz val="11"/>
        <color rgb="FF000000"/>
        <rFont val="Calibri"/>
        <family val="2"/>
        <scheme val="minor"/>
      </rPr>
      <t>Contraloría General de la Republica</t>
    </r>
    <r>
      <rPr>
        <sz val="11"/>
        <color rgb="FF000000"/>
        <rFont val="Calibri"/>
        <family val="2"/>
        <scheme val="minor"/>
      </rPr>
      <t xml:space="preserve"> en adelante CGR, en el marco de sus funciones y atribuciones constitucionales y legales, de conformidad a lo dispuesto en la Ley Nº 7389/2024.</t>
    </r>
  </si>
  <si>
    <t>Actividades</t>
  </si>
  <si>
    <t>Meta/Objetivo</t>
  </si>
  <si>
    <t>Identificar las debilidades institucionales y prever la ocurrencia de hechos de corrupcion que pueden afectar el cumplimiento integro de los propositos.</t>
  </si>
  <si>
    <t>Operativizar los productos de ambos departamentos (Pronósticos hidrológicos y monitoreo hidrológico)</t>
  </si>
  <si>
    <t>Usuarios en general, y en particular los sectores de hidrología.</t>
  </si>
  <si>
    <t>******</t>
  </si>
  <si>
    <t>https://www.meteorologia.gov.py/wp-content/uploads/2025/09/altura_diaria-23.pdf</t>
  </si>
  <si>
    <t>Presentar una proyección semanal del nivel del río en los principales puertos del río Paraguay.</t>
  </si>
  <si>
    <t>Usuarios varios: SEN, ANNP, MOPC, MADES, entre otros.</t>
  </si>
  <si>
    <t>https://www.meteorologia.gov.py/wp-content/uploads/2025/09/Boletin_hidrologico_22set2025.pdf</t>
  </si>
  <si>
    <t>Presentar mapas trimestrales sobre las condiciones de la precipitación, su anomalía así como el índice estandarizado de precipitación para las principales cuencas del país y la región.</t>
  </si>
  <si>
    <t>Usuarios en general, y en particular los sectores de hidrología, agricultura, entre otros.</t>
  </si>
  <si>
    <t>https://www.meteorologia.gov.py/wp-content/uploads/2025/09/Monitoreo-Trimestral-Cuencas.pdf</t>
  </si>
  <si>
    <t>Presentar mapas mensuales sobre las condiciones de la precipitación, su anomalía así como el índice estandarizado de precipitación para las principales cuencas del país y la región.</t>
  </si>
  <si>
    <t>https://www.meteorologia.gov.py/wp-content/uploads/2025/09/Monitoreo-Mensual-Cuencas.pdf</t>
  </si>
  <si>
    <t xml:space="preserve">Boletín de resúmen hidrológico mensual </t>
  </si>
  <si>
    <t>Presentar un resumen de las estadísticas mensuales del nivel del río Paraguay en los principales puertos de análisis.</t>
  </si>
  <si>
    <t>https://www.meteorologia.gov.py/wp-content/uploads/2025/09/Resumen-mensual.pdf</t>
  </si>
  <si>
    <t>Boletín de Pronóstico hidrológico mensual</t>
  </si>
  <si>
    <t>Presentar las perspectivas del nivel del río Paraguay para un horizonte de pronóstico de 1 mes.</t>
  </si>
  <si>
    <t>Usuarios en general, SEN, ANNP, MOPC, MADES y en particular los sectores de hidrología.</t>
  </si>
  <si>
    <t>https://www.meteorologia.gov.py/wp-content/uploads/2025/09/Pronostico-Hidrologico-Mensual_septiembre.pdf</t>
  </si>
  <si>
    <t>Boletín de Pronóstico hidrológico trimestral</t>
  </si>
  <si>
    <t>Presentar las perspectivas trimestrales del nivel del río Paraguay.</t>
  </si>
  <si>
    <t>https://www.meteorologia.gov.py/wp-content/uploads/2025/09/Pronostico-Hidrologico-Trimestral_SON.pdf</t>
  </si>
  <si>
    <t>Actualizacion del nivel del río tanto en puertos del río Paraguay como Paraná</t>
  </si>
  <si>
    <t>Carga y actualización de datos de nivel del río de distintos puertos del río Paraguay y Paraná.</t>
  </si>
  <si>
    <t>https://www.meteorologia.gov.py/nivel-rio/indexconvencional.php</t>
  </si>
  <si>
    <t>Boletines de pronóstico de caudales Río Paraguay y Paraná</t>
  </si>
  <si>
    <t>Presentar las perspectivas de caudales en los principales puertos del río Paraguay y Paraná.</t>
  </si>
  <si>
    <t>https://www.meteorologia.gov.py/pronostico-de-caudales/</t>
  </si>
  <si>
    <t>Boletines de monitoreo de niveles mínimos de los ríos Paraguay y Paraná.</t>
  </si>
  <si>
    <t>Evaluar los niveles mínimos de los río Parguay y Paraná.</t>
  </si>
  <si>
    <t>https://www.meteorologia.gov.py/wp-content/uploads/2025/09/Boletin-parana-3.pdf</t>
  </si>
  <si>
    <t>Coordinación de trabajos entre los países miembros.</t>
  </si>
  <si>
    <t>Entrega de pedidos</t>
  </si>
  <si>
    <t>Procesamiento de pedidos provenientes del departamento de Servicios al público de la DMH (entrega de datos de caudal y nivel según requerimiento de los interesados).</t>
  </si>
  <si>
    <t>Capacitaciones</t>
  </si>
  <si>
    <t xml:space="preserve">Gerencia de pronósticos hidrológicos. </t>
  </si>
  <si>
    <t>Elaboracion de  boletines de variacion de las minimas historicas de los Rios Paraguay  y Parana, con datos de niveles previamente verificados.</t>
  </si>
  <si>
    <t xml:space="preserve">Poner a disposición de los usuarios gráficos de las variaciones dirias  del nivel de los Rios Paraguay y Parana comparando con sus minimas historicas en las diferentes estaciones Hidrologicas. </t>
  </si>
  <si>
    <t>Operativizar los productos del dpto de Cuencas Hidrograficas en el monitoreos hidrológico.</t>
  </si>
  <si>
    <t>Usuarios internos y externos de nuestra institucion.</t>
  </si>
  <si>
    <t>https://www.meteorologia.gov.py/wp-content/uploads/2025/06/Boletin_monitoreoPy-1.pdf</t>
  </si>
  <si>
    <t>Capacitaciones varias</t>
  </si>
  <si>
    <t>….</t>
  </si>
  <si>
    <t>Mejorar y optimizar  la gestion del agua en la cuencia del Lago Ypacarai.</t>
  </si>
  <si>
    <t>Población de la cuenca del lago Ypacarai.</t>
  </si>
  <si>
    <t>INFORME CONCENTRADO DE AUDITORÍA (ASR) - SGS PARAGUAY</t>
  </si>
  <si>
    <t>Observaciones horarias EMAS, Informes meteorologicos climatologicos e hidrologicos.Rescate de datos.</t>
  </si>
  <si>
    <t>Mantener la vigilancia, monitoreo y predicción meteorológica, climática e hidrológica a corto y mediano plazo para  el Paraguay, de alta calidad y confiabilidad, que contribuyan con la protección de la vida,  la seguridad y los bienes de los habitantes  de la República en general  y,  en particular  del sector de la navegación aérea nacional e internacional, los sectores agropecuarios, hidroeléctricos, transporte fluvial  y el medio ambiente.</t>
  </si>
  <si>
    <t>Poblacion en General</t>
  </si>
  <si>
    <t xml:space="preserve">Poblacion de los distintos sectores informados. </t>
  </si>
  <si>
    <t xml:space="preserve">Informes mensuales de Avance de Metas Poductivas </t>
  </si>
  <si>
    <t>Dar atención a los requerimientos, servicios o productos de información meteorológica e hidrológica a usuarios externos ocacionales o frecuentes.</t>
  </si>
  <si>
    <t>Proveer Información meteorológica e hidrológica para el público.</t>
  </si>
  <si>
    <t>Cumplir con las solicitudes de datos de los Usuarios.</t>
  </si>
  <si>
    <t>Público en General</t>
  </si>
  <si>
    <t>Informes elaborados</t>
  </si>
  <si>
    <t>Archivos de la Gerencia Administrativa.</t>
  </si>
  <si>
    <t>Anuario Climatológico: Gestión de datos meterológicos de la DMH todo el año 2024, así como elaboración de mapas a diferentes escalas temporales.</t>
  </si>
  <si>
    <t>Poner a disposición de los usuarios los resultados del análisis estadístico de las principales variables meteorológicas registradas durante cada año.</t>
  </si>
  <si>
    <t>Operativizar los Servicios Climáicos</t>
  </si>
  <si>
    <t>Usuarios en general</t>
  </si>
  <si>
    <t>El anuario 2024 está publicado.</t>
  </si>
  <si>
    <t>https://www.meteorologia.gov.py/publicaciones/</t>
  </si>
  <si>
    <t>Boletín de Perspectivas Climáticas: Gestión de datos e informes nacionales, regionales y global para elaborar informes trimestral y mapas a escala trimestral.</t>
  </si>
  <si>
    <t>Difundir resultados de predicciones estimando la probabilidad de que ciertas condiciones sean inhabitualmente frecuentes, persistentes o intensas en un periodo de tres meses.</t>
  </si>
  <si>
    <t>Usuarios en general, y en particular los sectores de hidrología, agricultura, salud y otros</t>
  </si>
  <si>
    <t>https://www.meteorologia.gov.py/wp-content/uploads/2025/09/trimestral_pronos_SON_2025.pdf</t>
  </si>
  <si>
    <t>Evaluar el comportamiento de los acumulados de lluvias diaramente con relación a los valores normales y su progresión durante el año en curso.</t>
  </si>
  <si>
    <t>https://www.meteorologia.gov.py/wp-content/uploads/2025/09/precip_diaria_25092025.pdf</t>
  </si>
  <si>
    <t>Evaluar el comportamiento de los acumulados de lluvias mensuales con relación a los valores normales y su progresión durante el año en curso.</t>
  </si>
  <si>
    <t>https://www.meteorologia.gov.py/wp-content/uploads/2025/06/boletin_climatico_2025.pdf</t>
  </si>
  <si>
    <t>Evaluar el comportamiento de los acumulados de lluvias trimestrales con relación a los valores normales y su progresión durante el año en curso.</t>
  </si>
  <si>
    <t>https://www.meteorologia.gov.py/wp-content/uploads/2025/09/boletin_climatico_092025.pdf</t>
  </si>
  <si>
    <t xml:space="preserve"> Pronóstico Subestacional a 15 días</t>
  </si>
  <si>
    <t>Brindar información confiable sobre condiciones meteorológicas esperadas hasta 15 días, para apoyar la toma de decisiones en la agricultura, gestión de recursos hídricos, protección civil y otros sectores sensibles al clima.</t>
  </si>
  <si>
    <t>https://www.meteorologia.gov.py/wp-content/uploads/2025/09/Pronostico_subestacional_25092025.pdf</t>
  </si>
  <si>
    <t>Participación FORO HIDROCLIMÁTICO</t>
  </si>
  <si>
    <t>Presentación sobre productos de monitoreo climático y pronóstico climático para los próximos meses.</t>
  </si>
  <si>
    <t xml:space="preserve">GESTIÓN PARA LA ELABORACIÓN DE BOLETINES METEOROLÓGICOS DIARIOS </t>
  </si>
  <si>
    <t>BRINDAR PRONOSTICOS DEL TIEMPO A 5 DIAS PARA LA CAPITAL DEL PAIS Y A 3 DIAS PARA LAS CAPITALES DEPARTAMENTALES</t>
  </si>
  <si>
    <t>INFORMAR A LA PROBLACIÓN CON LOS PRONOSTICOS DIARIOS DE LAS POSIBLES CONDICIONES FUTURAS DEL TIEMPO</t>
  </si>
  <si>
    <t>USUSARIO EN GENERAL</t>
  </si>
  <si>
    <t xml:space="preserve">BRINDAR INFORMACION ACTUALIZADA REFERENTE A L TIEMPO PARA LA TOMA DE DECISIONES  OPORTUNAS </t>
  </si>
  <si>
    <t>GESTIÓN PARA LA ELABORACIÓN DE BOLETINES ESPECIALES</t>
  </si>
  <si>
    <t>BRINDAR PERSPECTIVAS DE LAS CONDICIONES ATIPICAS O SEVERAS DEL TIEMPO PREVISTAS</t>
  </si>
  <si>
    <t xml:space="preserve">CONTRIBUIR A SALVAGUARDAR LAS VIDAS Y BIENES DE LAS PERSONAS </t>
  </si>
  <si>
    <t>INFORMAR A LA POBLACIÓN EN GENERAL ANTE EVENTOS ADEVERSOS DEL TIEMPO</t>
  </si>
  <si>
    <t>https://www.meteorologia.gov.py/wp-content/uploads/2023/04/</t>
  </si>
  <si>
    <t xml:space="preserve">GESTIÓN PARA LA ELABORACIÓN DE BOLETINES METEOROLÓGICOS DIARIOS  ESPECIALES PARA FIN DE SEMANA, FECHAS FESTIVAS, ACONTECIMIENTOS DE MASIVA CONCURRENCIA, USUARIOS EN GENERAL. </t>
  </si>
  <si>
    <t xml:space="preserve">ELABORAR Y BRINDAR PRONOSTICOS METEOROLOGICOS ACTUALIZADOS PARA LOS DIFERENTES USUARIOS, DE MANERA PERSONALIZADA </t>
  </si>
  <si>
    <t>BRINDAR INFORMACION SOBRE LAS CONDICONES DEL TIEMPO PREVISTAS PARAEN FORMA PERSONALIZADA PARA CADA USUARIO SOLICITANTE</t>
  </si>
  <si>
    <t xml:space="preserve">PROVEER INFORMACION OPORTUNA </t>
  </si>
  <si>
    <t>GESTIÓN PARA LA RECEPCIÓN DEL SEGUNDO LOTE DE INSUMOS PARA RADIO SONDA</t>
  </si>
  <si>
    <t>BRINDAR DATOS METEOROLÓGICOS EN LA VERTICAL DE LA ATMÓSFERA</t>
  </si>
  <si>
    <t xml:space="preserve">PROVEER DATOS DE ALTURA PARA LA COMUNIDAD INTERNACIONAL E INTERNACIONAL. </t>
  </si>
  <si>
    <t>PROVEER DATOS DE ALTURA PARA LA COMUNIDAD NACIONAL E INTERNACIONAL</t>
  </si>
  <si>
    <t xml:space="preserve">DATOS OPORTUNOS </t>
  </si>
  <si>
    <t>https://www.contrataciones.gov.py/buscador/general.html?filtro=INSUMOS+PARA+RADIO+SONDA&amp;page=                                                                   ID de Licitación 425270</t>
  </si>
  <si>
    <t>GESTIÓN PARA LANZAMIENTO DE RADIO SONDEOS DIARIOS DESDE EL AISP</t>
  </si>
  <si>
    <t xml:space="preserve">COMUNIDAD AERONÁUTICA, COMUNIDAD INTERNACIONAL Y NACIONAL. </t>
  </si>
  <si>
    <t xml:space="preserve">https://weather.uwyo.edu/upperair/sounding.htmhttps://rawinsonde.com/thunder_app/  </t>
  </si>
  <si>
    <t>GESTION PARA LA ELABORACION DE MENSAJES OPMET AISP-AIG Y AERODROMOS INTERIOR</t>
  </si>
  <si>
    <t xml:space="preserve">ELABORAR INFORMACION Y MENSAJES METEOROLÓGICA AERONÁUTICOS </t>
  </si>
  <si>
    <t>BRINDAR INFORMACION AERONÁUTICA ACERCA DE LAS CONDICIONES EN CADA AEROPUERTO, COMO ASI TAMBIEN UN PRONOSTICO  PARA DICHOS AIG Y AISP.</t>
  </si>
  <si>
    <t>COMUNIDAD AERONÁUTICA</t>
  </si>
  <si>
    <t>GARANTIZAR LAS OPERACIONES AERONAUTICAS</t>
  </si>
  <si>
    <t>CAPACITACIÓN DEL FUNCIONARIO TÉCNICO OPERATIVO.</t>
  </si>
  <si>
    <t>GESTIÓN PARA BRINDAR APOYO TÉNCICO EN EL ÁREA DE PREDICCIÓN EN EL MUNDIAL DE RALLY PARAGUAY 2025</t>
  </si>
  <si>
    <t>BRINDAR DATOS E INFORMACIÓN OPORTUNA PARA ASEGURAR LA PRESTACIÓN DE SERVICIOS METEOROLÓGICOS AERONÁUTICOS EN SGEN.</t>
  </si>
  <si>
    <t>CONTRIBUIR A LA SEGURIDAD OPERACIONAL.</t>
  </si>
  <si>
    <t>RESOLUCION 1306/2025</t>
  </si>
  <si>
    <t>GESTION PARA LA PARTICIPACION DEL TALLER DE WIS - PROTOCOLO DE INTERCAMBIO DE DATOS DE LA OMM</t>
  </si>
  <si>
    <t>BRINDAR CAPACITACIÓN PARA ESTAR ACORDES A LAS EXIGENCIAS MUNDIALES PARA EL INTERCAMBIO DE DATOS</t>
  </si>
  <si>
    <t xml:space="preserve">CONTRIBUIR A LA ESTANDARIZACIÓN PARA EL INTERCAMBIO DE DATOS </t>
  </si>
  <si>
    <t>COMUNIDAD NACIONAL E INTERNACIONAL</t>
  </si>
  <si>
    <t>RESOLUCION 1286/2025</t>
  </si>
  <si>
    <t>ADVERTIR A LA COMUNIDAD NACIONAL E INTERNACIONAL SOBRE LA POSIBLE OCURRENCIA DE EVENTOS METEOROLÓGICOS DE ALTO IMPACTO</t>
  </si>
  <si>
    <t>PROPORCIONAR INFROMACIÓN METEOROLÓGICA ESTANDARIZADA A LA COMUNIDAD NACIONAL E INTERNACIONAL</t>
  </si>
  <si>
    <t>https://severeweather.wmo.int/v2/index.html</t>
  </si>
  <si>
    <t xml:space="preserve">GARANTIZAR A LA OPERATIVIDAD DE LOS SISTEMAS DE OBSERVACION   </t>
  </si>
  <si>
    <t>VIGILANCIA ATMOSFÉRICA PARA LA PRESTACIÓN DE SERVICIOS</t>
  </si>
  <si>
    <t>TRANSMISIÓN DE MENSAJES CODIFICADOS EN CLAVE SYNOP</t>
  </si>
  <si>
    <t>USUARIOS AERONÁUTICOS Y METEOROLÓGICOS, POBLACIÓN GENERAL</t>
  </si>
  <si>
    <t>https://www.meteorologia.gov.py/sinop/</t>
  </si>
  <si>
    <t>GENERACIÓN DE DATOS DE LAS REDES DE ESTACIONES AUTOMÁTICAS ADMINISTRADAS POR LA DMH CADA 10 MINUTOS</t>
  </si>
  <si>
    <t>VIGILANCIA DE LOS SISTEMAS DE ATMOSFÉRICOS</t>
  </si>
  <si>
    <t>FACILITAR IMÁGENES DE SATÉLITE CADA 10 MINUTOS EN 7 BANDAS</t>
  </si>
  <si>
    <t>https://www.meteorologia.gov.py/satelite-goes-16/</t>
  </si>
  <si>
    <t>USUARIOS AERONÁUTICOS Y METEOROLÓGICOS</t>
  </si>
  <si>
    <t>https://www.meteorologia.gov.py/radar/</t>
  </si>
  <si>
    <t>Memorándum A.F. N° 36/25</t>
  </si>
  <si>
    <t>Memorándum A.F. N° 37/25</t>
  </si>
  <si>
    <t>Remitir Arqueos de Fondo Fijo programados para el Mes de Julio 2025</t>
  </si>
  <si>
    <t>Remitir Arqueos de de Cajas Perceptoras programados para el Mes de Agosto 2025</t>
  </si>
  <si>
    <t>Remitir Arqueos de Fondo Fijo programados para el Mes de Setiembre 2025</t>
  </si>
  <si>
    <t>Memorándum A.G. N° 42/25</t>
  </si>
  <si>
    <t>Memorándum A.G. N° 48/25</t>
  </si>
  <si>
    <t>Memorándum A.G. N° 49/25</t>
  </si>
  <si>
    <t>Memorándum A.G. N° 55/25</t>
  </si>
  <si>
    <t>Memorándum A.G. N° 56/25</t>
  </si>
  <si>
    <t>Remisión Informe de Arqueos de Fondo Fijo -Mes de Julio 2025</t>
  </si>
  <si>
    <t>Remisión Informe Arqueos de Cajas Perceptoras - Mes de Agosto 2025</t>
  </si>
  <si>
    <t>Remisión Informe  Arqueos de Fondo Fijo - Mes de Agosto 2025</t>
  </si>
  <si>
    <t>Remisión Informe  Arqueos de Cajas Perceptoras - Mes de Setiembre 2025</t>
  </si>
  <si>
    <t>Memorándum A.F. N° 42/25</t>
  </si>
  <si>
    <t>COORDINACION GENERAL DE LA UNIDAD DE TRANSPARENCIA Y ANTICORRUPCION</t>
  </si>
  <si>
    <t>Ambito de Aplicación</t>
  </si>
  <si>
    <t>Cantidad de Riesgos detectados</t>
  </si>
  <si>
    <t>Descripción del Riesgo de corrupción</t>
  </si>
  <si>
    <t>Medidas de mitigación</t>
  </si>
  <si>
    <t>SAVSEC</t>
  </si>
  <si>
    <t xml:space="preserve">Que las entidades no den retorno oportuno a los pedidos de modificación, aclaraciones, etc. 
</t>
  </si>
  <si>
    <t xml:space="preserve">Realizar un diagnóstico para identificación de entidades que no cuentan con programas aprobados (no presentaron o presentaron y se encuentran sin aprobación).  
</t>
  </si>
  <si>
    <t xml:space="preserve">MR - DPAVSEC </t>
  </si>
  <si>
    <t>No contar con respuesta de medidas correctivas en tiempo y forma.</t>
  </si>
  <si>
    <r>
      <t>Prever</t>
    </r>
    <r>
      <rPr>
        <sz val="11"/>
        <color rgb="FF000000"/>
        <rFont val="Calibri"/>
        <family val="2"/>
        <scheme val="minor"/>
      </rPr>
      <t xml:space="preserve"> un periodo de tiempo en la auditoria para       dar la asistencia correspondiente para el llenado        de las medidas correctivas.</t>
    </r>
  </si>
  <si>
    <t xml:space="preserve">CÓDIGO: MR - DAIPAVSEC </t>
  </si>
  <si>
    <t xml:space="preserve"> ELABORAR NORMAS Y REGLAMENTOS PARA LOS SERVICIOS DE NAVEGACIÓN AÉREA, DE CONFORMIDAD CON LOS PROCEDIMIENTOS Y ESTÁNDARES DE LA CALIDAD, LA LEGISLACIÓN NACIONAL E INTERNACIONAL Y LAS RECOMENDACIONES DE LA OACI.</t>
  </si>
  <si>
    <t>INFORMES DE EVALUACION DE SISTEMAS CNS/ATM</t>
  </si>
  <si>
    <t>INFORMES/ EVALUACION MENSUALES DE INCURSION EN PISTA, INCIDENCIAS ACC-U, INCIDENCIAS TWR, MOVIMIENTO DE AERONAVES POR AEROVIAS.</t>
  </si>
  <si>
    <t>AREAS AFECTADAS INTERNAS</t>
  </si>
  <si>
    <t>INFORMES DE INCURSION EN PISTA, INCIDENCIAS ACC-U, INCIDENCIAS TWR, MOVIMIENTO DE AERONAVES POR AEROVIAS.</t>
  </si>
  <si>
    <t>INFORMES MENSUAL DE INCURSION EN PISTA, INCIDENCIAS ACC-U, INCIDENCIAS TWR, MOVIMIENTO DE AERONAVES POR AEROVIAS.</t>
  </si>
  <si>
    <t>AUDITORIA EXTERNA DE RE-CERTIFICACIÓN FINALIZADO.</t>
  </si>
  <si>
    <t>EMICION  DE CERTIFICADO
EN PROCESO.</t>
  </si>
  <si>
    <t>GERENCIA DE NORMAS DE NAVEGACION AEREA - GNNA</t>
  </si>
  <si>
    <t xml:space="preserve">RESOLUCION DINAC PARA LAS DISTINTAS LINEAS AEREAS Y ORGANISMOS ESTATALES SOBRE ASUNTOS INTERNACIONALES VARIOS </t>
  </si>
  <si>
    <t xml:space="preserve">APROBACION DE LINEAS AEREAS A OPERAR </t>
  </si>
  <si>
    <t>SOCIALIZAR</t>
  </si>
  <si>
    <t>COMUNIDAD AERONAUTICA, PROVEEDOR DE SERVICIOS, USUARIO EN GENERAL</t>
  </si>
  <si>
    <t>CUMPLIDO</t>
  </si>
  <si>
    <t>RESOLUCIONES</t>
  </si>
  <si>
    <t>OPERACIONES DE VUELOS A LAS DISTINTAS LINEAS AEREAS NACIONALES Y EXTRANJERAS</t>
  </si>
  <si>
    <t>AUTORIZACION</t>
  </si>
  <si>
    <t xml:space="preserve">SERVICIOS BRINDADOS </t>
  </si>
  <si>
    <t>COMUNIDAD AERONAUTICA NACIONAL E INTERNACIONAL,  USUARIO EN GENERAL</t>
  </si>
  <si>
    <t>PROGRAMA DE VUELOS PLANIIFICADOS</t>
  </si>
  <si>
    <t>IMPULSAR Y MANTENER POLITICA AEROCOMERCIAL DE CIELOS ABIERTOS, GRADUALMENTE CON TODOS LOS ESTADOS MIEMBROS DE LA OACI</t>
  </si>
  <si>
    <t>GESTIONAR Y ACTUALIZAR INSTRUMENTOS BILATERALES Y MULTILATERALES LIBERALIZADOS E INCENTIVOS ECONOMICOS A LOS EXPLOTADORES AEREOS.</t>
  </si>
  <si>
    <t xml:space="preserve">1) IMPLEMENTAR POLÍTICAS INSTITUCIONALES DE IMPACTO NACIONAL E INTERNACIONAL ORIENTADAS AL DESARROLLO DE LA AVIACIÓN </t>
  </si>
  <si>
    <t>COMPAÑÍAS AÉREAS , PASAJEROS, AUTORIDAD AERONAÚTICA</t>
  </si>
  <si>
    <t>MEMORANDUM Y NOTAS P/DINAC</t>
  </si>
  <si>
    <t xml:space="preserve">2) ADOPTAR POLÍTICAS DE TRANSPORTE AÉREO QUE FOMENTEN SERVICIOS AEROCOMERCIALES NACIONALES E INTERNACIONALES CONFORME A LEYES Y REGLAMENTOS PARA PROMOVER SU DESARROLLO; INTEGRACIÓN DE LA REGIÓN; COORDINAR LAS RELACIONES DE DINAC CON ORGANISMOS INTERNACIONALES DE AVIACIÓN CIVIL, FOMENTAR CREACIÓN DE UN CENTRO DE CONVERGENCIA  DE VUELOS INTERNACIONALES E IMPULSAR INCENTIVOS ECONÓMICOS A LAS COMPAÑÍAS AÉREAS DE PASAJEROS Y CARGA.                                                                                                                                                                                          </t>
  </si>
  <si>
    <t xml:space="preserve">MEMORANDUM, DICTAMEN ,NOTAS P/DINAC Y PROYECTOS DE RESOLUCIONES. </t>
  </si>
  <si>
    <t>3) REALIZAR LOS ESTUDIOS ECONÓMICOS NECESARIOS PARA DETERMINAR LOS COSTOS DE EXPLOTACIÓN DEL TRANSPORTE AÉREO, LAS TARIFAS DE LOS SERVICIOS AEROCOMERCIALES COMO TAMBIÉN DISPONER DE DATOS ESTADÍSTICOS DE LA AVIACIÓN CIVIL PARA REALIZAR ESTUDIOS ECONÓMICOS DEL TRANSPORTE AÉREO NACIONAL E INTERNACIONAL.</t>
  </si>
  <si>
    <t>COMPAÑÍAS AÉREAS , ESCUELAS DE INSTRUCCIÓN, ORGANIZACIÓN DE MANTENIMIENTO APROBADAS, TRABAJO AÉREO</t>
  </si>
  <si>
    <t>Evaluación de documentos economico-financieros de los solicitantes de Certificados CESA, COA, OMA, CIAC/CEAC. Registro de tarifas de pasajes de compañías aéreas en el país. Recopilación de datos estadísticos de la aviación civil de las operaciones en los Aeropuertos Internacionales Silvio Pettirossi y Guaraní (pasajeros, carga aérea y aeronaves).</t>
  </si>
  <si>
    <t xml:space="preserve">Dictámenes, Providencias y Memorandum Economico-Financiero.                                                Formularios de Identificación y Registro Tarifario, correos electrónicos.                                         Datos Estadísticos mensuales y otros reportes requeridos. </t>
  </si>
  <si>
    <t>4) AUDITAR A LOS EXPLOTADORES TITULARES DE  CERTIFICADO VIGENTE RELATIVO A AUTORIDADES DE LA AVIACIÓN CIVIL NACIONAL E INTERNACIONAL,  A FIN DE VERIFICAR LA CAPACIDAD ECONÓMICA FINANCIERA DEL MISMO.</t>
  </si>
  <si>
    <t>GERENCIA DE ESTUDIOS ECONOMICOS - GEE</t>
  </si>
  <si>
    <t xml:space="preserve">NOTAS DAC/STA DE COMUNICACIÓN A LAS DISTINTAS EMPRESAS TITULARES DE CESA, COA, CIAC/CEAC Y OMA </t>
  </si>
  <si>
    <t>COMUNICACIÓN</t>
  </si>
  <si>
    <t>NIL</t>
  </si>
  <si>
    <t xml:space="preserve">REGLAMENTO DINAC 601, SOBRE LA EVALUACION DE LA CAPACIDAD JURIDICA Y ECONOMICA-FINANCIERA DE LOS SOLICITANTES DE CERTIFICADOS CESA, COA, CIAC-CEAC Y OMA </t>
  </si>
  <si>
    <t>ACTUALIZACION DE REGLAMENTOS</t>
  </si>
  <si>
    <t>REGLAMENTO VIGENTE</t>
  </si>
  <si>
    <t>CONFORMACION DE EQUIPO DE TRABAJO SEGÚN RESOLUCIONES N°  1303/2021 Y N° 117/2022</t>
  </si>
  <si>
    <t xml:space="preserve">NOTIFICACION DE TARIFAS POR PARTE DE LAS DISTINTAS COMPAÑIAS AEREAS QUE OPERAN EN EL TERRITORIO NACIONAL </t>
  </si>
  <si>
    <t>COMUNIDAD AERONAUTICA Y USUARIOS EN GENERAL</t>
  </si>
  <si>
    <t>REGISTRO EN EL FORMULARIO DE IDENTIFICACION DE REGISTROS TARIFARIOS N° 01/2023 AL N° 03/2023</t>
  </si>
  <si>
    <t>GERENCIA DE REGULACION DE LOS SERVICIOS AEROCOMERCIALES - GRSA</t>
  </si>
  <si>
    <t>AUTORIZACION  DE VUELOS REGULARES</t>
  </si>
  <si>
    <t>AUTORIZACION DE VUELOS NO REGULARES</t>
  </si>
  <si>
    <t>AUTORIZACION  DE VUELOS NO REGULARES A CINCO (5) COMPAÑIAS AEREAS</t>
  </si>
  <si>
    <t>AUTORIZACION DE VUELOS DE CARGA</t>
  </si>
  <si>
    <t>AUTORIZACION DE VUELOS DE CARGA A CINCO (5) COMPAÑIAS AEREAS</t>
  </si>
  <si>
    <t>AUTORIZACIONES DEFINITIVAS</t>
  </si>
  <si>
    <t>SUBDIRECCION DE NORMAS DE VUELO - SNDV</t>
  </si>
  <si>
    <t>GERENCIA DE AERONAVEGABILIDAD</t>
  </si>
  <si>
    <t>SEGÚN NECESIDAD</t>
  </si>
  <si>
    <t>VERIFICACIÓN LOGRADA</t>
  </si>
  <si>
    <t>INSPECCIONES DE RAMPA</t>
  </si>
  <si>
    <t>REALIZAR INSPECCIONES EN RAMPA</t>
  </si>
  <si>
    <t>EXPLOTADORES AÉREOS EXTRANJEROS</t>
  </si>
  <si>
    <t>INFORME DE INSPECCIÓN</t>
  </si>
  <si>
    <t>REVISIÓN Y APROBACIÓN DE MANUALES</t>
  </si>
  <si>
    <t>REVISAR MODIFICACIONES A MANUALES DE LOS EXPLOTADORES</t>
  </si>
  <si>
    <t>EXPLOTADORES AÉREOS NACIONALES</t>
  </si>
  <si>
    <t>INFORME DE REVISIÓN</t>
  </si>
  <si>
    <t>SOLICITUD DE VUELOS NO REGULARES</t>
  </si>
  <si>
    <t xml:space="preserve">OPERADORES AÉREOS                                                                                                                                                                                                                                 </t>
  </si>
  <si>
    <t>AUTORIZACIONES EMITIDAS</t>
  </si>
  <si>
    <t>INCLUSIÓN DE AERONAVES EMPRESAS EXTRANJERAS</t>
  </si>
  <si>
    <t>INCLUIR AERONAVES A FLOTA DE OPERADORES AÉREOS</t>
  </si>
  <si>
    <t>EMITIDAS OPSPECS</t>
  </si>
  <si>
    <t>OPSPECS EMITIDAS</t>
  </si>
  <si>
    <t>REUNION PARA CERTIFICACIÓN</t>
  </si>
  <si>
    <t>FORTALECER EL MERCADO AÉREO</t>
  </si>
  <si>
    <t>EXPLOTADORES AÉREOS NACIONALES E INTERNACIONALES</t>
  </si>
  <si>
    <t>INFORME DE REUNIOES</t>
  </si>
  <si>
    <t>INFORME VARIOS</t>
  </si>
  <si>
    <t>GESTION ADMINISTRATIVA</t>
  </si>
  <si>
    <t>INFORMES TECNICOS VARIOS</t>
  </si>
  <si>
    <t>USUARIOS DE SERVICIOS AERONAUTICOS Y OTROS</t>
  </si>
  <si>
    <t>INFORMES ESCRITOS.</t>
  </si>
  <si>
    <t>APROBACIÓN OPERACIONAL RNAV/PBN</t>
  </si>
  <si>
    <t>EMITIR APROBACIÓN OPERACIONAL RNAV/PBN</t>
  </si>
  <si>
    <t>A REQUERIMIENTO</t>
  </si>
  <si>
    <t>AVIACIÓN GENERAL</t>
  </si>
  <si>
    <t>APROBACIÓN EMITIDA</t>
  </si>
  <si>
    <t>GERENCIA DE OPERACIONES - GOPS</t>
  </si>
  <si>
    <t xml:space="preserve">TERCER TRIMESTRE NINGUNO </t>
  </si>
  <si>
    <t>INFORME TERCER TRIMESTRE</t>
  </si>
  <si>
    <t>20 (VEINTE) CERTIFICADOS SOLICITADOS.</t>
  </si>
  <si>
    <t>20 (VEINTE) CERTIFICADOS EMITIDOS</t>
  </si>
  <si>
    <t xml:space="preserve">MEMOS DPTO. N° 62/2025 </t>
  </si>
  <si>
    <t>VIGESIMA REUNION DE PANEL DE EXPERTOS EN LICENCIAS AL PERSONAL Y MEDICINA AERONAUTICA- LIMA PERU</t>
  </si>
  <si>
    <t>RESOLUCION N° 126/2025</t>
  </si>
  <si>
    <t>SE OTORGARON (186) CIENTO OCHENTA Y SEIS</t>
  </si>
  <si>
    <t>EXPTE DINAC N° 252125/2025</t>
  </si>
  <si>
    <t>CONTROL</t>
  </si>
  <si>
    <t>CMA N°00837</t>
  </si>
  <si>
    <t>TERCER TRIMESTRE DOS (02)</t>
  </si>
  <si>
    <t>MEMORANDUM EMITIDO</t>
  </si>
  <si>
    <t xml:space="preserve">ACTIVIDADES DE CONTROL DE CALIDAD REALIZADAS </t>
  </si>
  <si>
    <t xml:space="preserve">DAR CUMPLIMIENTO A LA RESOLUCION DINAC N° 85/2023, POR LA QUE SE APUREBA EL ANUAL DE ACTIVIDADES DE CONTROL DE CALIDAD AÑO 2023 EN CUMPLIMIENTO A LOS REQUERIMIENTOS NORMATIVOS VIGENTES </t>
  </si>
  <si>
    <t>CUMPLIMIENTO DEL PLAN ANUAL DE CONTROL DE CALIDAD</t>
  </si>
  <si>
    <t xml:space="preserve">AEROPUERTOS, AERODROMOS, EXPLOTADORES DE AERONAVES, PROVEEDORES DE SERVICIOS </t>
  </si>
  <si>
    <t>IDENTIFICAR NIVELES DE CUMPLIMIENTO DE LAS NORAMTIVAS VIGENTES EN MATERIA DE SEGURIDAD DE LA AVIACION CIVIL</t>
  </si>
  <si>
    <t>ACTAS DE INSPECCIONES, 06, 07, 08,14,15 Y 19; ACTAS DE PRUEBAS, 01, 02, INFORME DE AUDITORIAS</t>
  </si>
  <si>
    <t>TERCER TRIMESTRE (286) DOSCIENTOS OCHENTA Y SEIS</t>
  </si>
  <si>
    <t>Enlace publicación de VCHGO</t>
  </si>
  <si>
    <t>BIENES DE CAMBIO</t>
  </si>
  <si>
    <t>BIENES DE CONSUMO DE OFICINAS E INSUMOS</t>
  </si>
  <si>
    <t>ADMINISTRACION DEL AEROPUERTO INTERNACIONAL "SILVIO PETTIROSSI" - AISP</t>
  </si>
  <si>
    <t>Mejora de la Infraestructura Aeroportuaria</t>
  </si>
  <si>
    <t>Mantener en optimas condiciones la Infraestructura Aeroportuaria</t>
  </si>
  <si>
    <t>Usuarios de la Terminal Aerea y la Comunidad Aeronáutica en General</t>
  </si>
  <si>
    <t>Mejora de Infraestructura</t>
  </si>
  <si>
    <t>Providencia Gcia. OPS del 10/10/2025</t>
  </si>
  <si>
    <t>COORDINACION SMS - AISP</t>
  </si>
  <si>
    <t>Memorandum CSMS-AISP Nº 44/2025</t>
  </si>
  <si>
    <t>N/A</t>
  </si>
  <si>
    <t>ADMINISTRACION DEL AEROPUERTO INTERNACIONAL "RAMON AMIN AYUB GONZALEZ"  -   SGEN</t>
  </si>
  <si>
    <t>Informe de Actividades y Avances 3er. Trimestre. (Pintura y Refacción externa de Torre de Control, Adquisición e Instalación de mangueras para bocas de incendio, Reparacion general en toda la terminal aerea, Pintura y reparacion del portico de entrada, Pintura integral de señalización de pista, Ampliacion de la intersección y de la Plataforma en el sector norte, reparación intergral de canaletas del Edificio aeroportuario, Modificacion de consola y prolijamiento de equipos de torre de control, Refacción y pintura de tanque de agua, remplazo total de artefactos sanitarios del baño social de la vivienda de funcionarios, Instalacion de vidrios en puertas y ventanas, Instalacion de nuevos contenedores de basura, Refacción y pintura en la base SEI, Adecuacion de lugar destinado para la pista de emergencia, Instalacion de torres de luces para plataforma, Instalación, calibración puesta en funcionamiento equipos D-VOR/DME.</t>
  </si>
  <si>
    <t>PEDRO JUAN CABALLERO - SGPJ</t>
  </si>
  <si>
    <t>CONCEPCION - SGCO</t>
  </si>
  <si>
    <t>INFORME DE GESTION SEGUNDO TRIMESTRE 2025</t>
  </si>
  <si>
    <t>SAN PEDRO - SGSP</t>
  </si>
  <si>
    <t>INFORME DE GESTION SEGUNDO TRIMESTRE 2026</t>
  </si>
  <si>
    <t>CAAZAPA - SGCZ</t>
  </si>
  <si>
    <t>Memorandum SGCZ Nº 18/2025</t>
  </si>
  <si>
    <t>SALTO DEL GUAIRA - SGGR</t>
  </si>
  <si>
    <t>Memorandum SGGR Nº 26/2025</t>
  </si>
  <si>
    <t>PILAR - SGPI</t>
  </si>
  <si>
    <t>Memorandum SGPI Nº 84/2025</t>
  </si>
  <si>
    <t>1.980 funcionarios</t>
  </si>
  <si>
    <t>https://www.dinac.gov.py/v3/index.php/transparencia-y-anticorrupcion-dinac/ley-5282-14-art-8-acceso-a-la-informacion-publica/item/3426-julio-2025-informacion-publica-ley-5282-2014</t>
  </si>
  <si>
    <t>https://www.dinac.gov.py/v3/index.php/transparencia-y-anticorrupcion-dinac/ley-5282-14-art-8-acceso-a-la-informacion-publica/item/3454-agosto-2025-informacion-publica-ley-5282-2014</t>
  </si>
  <si>
    <t>Enero</t>
  </si>
  <si>
    <t>Febrero</t>
  </si>
  <si>
    <t>Marzo</t>
  </si>
  <si>
    <t>Abril</t>
  </si>
  <si>
    <t>Mayo</t>
  </si>
  <si>
    <t>Junio</t>
  </si>
  <si>
    <t>Octubre</t>
  </si>
  <si>
    <t>Noviembre</t>
  </si>
  <si>
    <t>Diciembre</t>
  </si>
  <si>
    <t>Ejecutado Ejercicio 2025</t>
  </si>
  <si>
    <t>7.1 Informes de Auditorias Internas y Auditorías Externas en el Ejercicio 2025</t>
  </si>
  <si>
    <t>Planes de Mejoramiento elaborados en el Ejercicio 2025</t>
  </si>
  <si>
    <t xml:space="preserve">https://www.dinac.gov.py/v3/index.php/transparencia-y-anticorrupcion-dinac/ley-5282-14-art-8-acceso-a-la-informacion-publica/item/3400-junio-2025-informacion-publica-ley-5282-2014 </t>
  </si>
  <si>
    <t xml:space="preserve">https://www.dinac.gov.py/v3/index.php/transparencia-y-anticorrupcion-dinac/ley-5282-14-art-8-acceso-a-la-informacion-publica/item/3381-mayo-2025-informacion-publica-ley-5282-2014 </t>
  </si>
  <si>
    <t xml:space="preserve">https://www.dinac.gov.py/v3/index.php/transparencia-y-anticorrupcion-dinac/ley-5282-14-art-8-acceso-a-la-informacion-publica/item/3357-abril-2025-informacion-publica-ley-5282-2014 </t>
  </si>
  <si>
    <t>https://www.dinac.gov.py/v3/index.php/transparencia-y-anticorrupcion-dinac/ley-5282-14-art-8-acceso-a-la-informacion-publica/item/3465-setiembre-2025-informacion-publica-ley-5282-2014</t>
  </si>
  <si>
    <t>https://www.dinac.gov.py/v3/index.php/transparencia-y-anticorrupcion-dinac/ley-5282-14-art-8-acceso-a-la-informacion-publica/item/3511-octubre-2025-informacion-publica-ley-5282-2014</t>
  </si>
  <si>
    <t xml:space="preserve">https://www.dinac.gov.py/v3/index.php/transparencia-y-anticorrupcion-dinac/ley-5282-14-art-8-acceso-a-la-informacion-publica/item/3331-marzo-2025-informacion-publica-ley-5282-2014 </t>
  </si>
  <si>
    <t xml:space="preserve">https://www.dinac.gov.py/v3/index.php/transparencia-y-anticorrupcion-dinac/ley-5282-14-art-8-acceso-a-la-informacion-publica/item/3311-febrero-2025-informacion-publica-ley-5282-2014 </t>
  </si>
  <si>
    <t xml:space="preserve">https://www.dinac.gov.py/v3/index.php/transparencia-y-anticorrupcion-dinac/ley-5282-14-art-8-acceso-a-la-informacion-publica/item/3293-enero-2025-informacion-publica-ley-5282-2014 </t>
  </si>
  <si>
    <t>Resolucion VCHGO Nº 45/2025; fecha limite de publicacion 22/01/2026</t>
  </si>
  <si>
    <t>Publicado en la pagina de la DINAC, conforme a lo requerido</t>
  </si>
  <si>
    <t>Enlace Portal de Transparencia de DINAC a CGR</t>
  </si>
  <si>
    <t xml:space="preserve">https://www.dinac.gov.py/v3/index.php/transparencia-y-anticorrupcion-dinac/item/3443-plan-anual-de-transparencia-e-integridad-segundo-informe-2025 </t>
  </si>
  <si>
    <t>Enlace Portal AIP</t>
  </si>
  <si>
    <t xml:space="preserve">https://informacionpublica.paraguay.gov.py/#!/solicitud/list </t>
  </si>
  <si>
    <t>https://informacionpublica.paraguay.gov.py/#!/solicitud/list</t>
  </si>
  <si>
    <t>Septiembre</t>
  </si>
  <si>
    <t xml:space="preserve">https://www.dinac.gov.py/v3/index.php/transparencia-y-anticorrupcion-dinac/informacion-publica-ley-5189-2014/item/3292-enero-2025-informacion-publica-ley-5189-2014  </t>
  </si>
  <si>
    <t xml:space="preserve">https://www.dinac.gov.py/v3/index.php/transparencia-y-anticorrupcion-dinac/informacion-publica-ley-5189-2014/item/3310-febrero-2025-informacion-publica-ley-5189-2014 </t>
  </si>
  <si>
    <t xml:space="preserve">https://www.dinac.gov.py/v3/index.php/transparencia-y-anticorrupcion-dinac/informacion-publica-ley-5189-2014/item/3335-marzo-2025-informacion-publica-ley-5189-2014 </t>
  </si>
  <si>
    <t xml:space="preserve">https://www.dinac.gov.py/v3/index.php/transparencia-y-anticorrupcion-dinac/informacion-publica-ley-5189-2014/item/3356-abril-2025-informacion-publica-ley-5189-2014 </t>
  </si>
  <si>
    <t xml:space="preserve">https://www.dinac.gov.py/v3/index.php/transparencia-y-anticorrupcion-dinac/informacion-publica-ley-5189-2014/item/3380-mayo-2025-informacion-publica-ley-5189-2014 </t>
  </si>
  <si>
    <t xml:space="preserve">https://www.dinac.gov.py/v3/index.php/transparencia-y-anticorrupcion-dinac/informacion-publica-ley-5189-2014/item/3399-junio-2025-informacion-publica-ley-5189-2014 </t>
  </si>
  <si>
    <t xml:space="preserve">https://www.dinac.gov.py/v3/index.php/transparencia-y-anticorrupcion-dinac/informacion-publica-ley-5189-2014/item/3425-julio-2025-informacion-publica-ley-5189-2014 </t>
  </si>
  <si>
    <t xml:space="preserve">https://www.dinac.gov.py/v3/index.php/transparencia-y-anticorrupcion-dinac/informacion-publica-ley-5189-2014/item/3453-agosto-2025-informacion-publica-ley-5189-2014 </t>
  </si>
  <si>
    <t xml:space="preserve">https://www.dinac.gov.py/v3/index.php/transparencia-y-anticorrupcion-dinac/informacion-publica-ley-5189-2014/item/3464-setiembre-2025-informacion-publica-ley-5189-2014 </t>
  </si>
  <si>
    <t xml:space="preserve">https://www.dinac.gov.py/v3/index.php/transparencia-y-anticorrupcion-dinac/informacion-publica-ley-5189-2014/item/3510-octubre-2025-informacion-publica-ley-5189-2014 </t>
  </si>
  <si>
    <t>237175 - Expediente DINAC</t>
  </si>
  <si>
    <t>Supuesta Infracción a Leyes Especiales</t>
  </si>
  <si>
    <t>Recomendación de Archivo</t>
  </si>
  <si>
    <t xml:space="preserve">https://www.dinac.gov.py/v3/index.php/transparencia-y-anticorrupcion-dinac/informacion-publica-ley-5189-2014/item/3528-noviembre-2025-informacion-publica-ley-5189-2014 </t>
  </si>
  <si>
    <t>https://www.dinac.gov.py/v3/index.php/transparencia-y-anticorrupcion-dinac/ley-5282-14-art-8-acceso-a-la-informacion-publica/item/3529-noviembre-2025-informacion-publica-ley-5282-2014</t>
  </si>
  <si>
    <r>
      <t xml:space="preserve">Conforme al Memo UTA Nº 57/2025 de fecha: </t>
    </r>
    <r>
      <rPr>
        <b/>
        <sz val="11"/>
        <color rgb="FFFF0000"/>
        <rFont val="Calibri"/>
        <family val="2"/>
        <scheme val="minor"/>
      </rPr>
      <t>11 de julio del 2025</t>
    </r>
    <r>
      <rPr>
        <sz val="11"/>
        <color theme="1"/>
        <rFont val="Calibri"/>
        <family val="2"/>
        <scheme val="minor"/>
      </rPr>
      <t xml:space="preserve"> - Expediente DINAC Nº 244965/2025, se remitio al Sub Director de Administracion y Finanzas, solicitando desginacion como responsable para un Equipo Tecnico para la Elaboracion del Componente de Gestion de Riesgos que puedan comprometer la integridad pública.</t>
    </r>
  </si>
  <si>
    <r>
      <t xml:space="preserve">En fecha </t>
    </r>
    <r>
      <rPr>
        <b/>
        <sz val="11"/>
        <color rgb="FFFF0000"/>
        <rFont val="Calibri"/>
        <family val="2"/>
        <scheme val="minor"/>
      </rPr>
      <t>24 de julio del 2025</t>
    </r>
    <r>
      <rPr>
        <sz val="11"/>
        <color theme="1"/>
        <rFont val="Calibri"/>
        <family val="2"/>
        <scheme val="minor"/>
      </rPr>
      <t>, la Coordinadora de la Unidad de Transparencia y Anticorrupcion - UTA, en conjunto con funcionarios de la Unidad Operativa de Contrataciones - UOC, se reunieron para realizar un trabajo coordinado, con respecto al Componente de GEstion de Riesgos que puedan comprometer la Integridad Publica, en relacion a los procesos de las contrataciones establecidas, en la Direccion Nacional de Contrataciones Publica - DNCP y demas leyes vinculantes en la materia. Asimismo, se designa a la UOC la fecha de entrega de intermes de los avances para el 19 de agosto del 2025.</t>
    </r>
  </si>
  <si>
    <r>
      <t xml:space="preserve">En fecha </t>
    </r>
    <r>
      <rPr>
        <b/>
        <sz val="11"/>
        <color rgb="FFFF0000"/>
        <rFont val="Calibri"/>
        <family val="2"/>
        <scheme val="minor"/>
      </rPr>
      <t>12 de agosto</t>
    </r>
    <r>
      <rPr>
        <sz val="11"/>
        <color theme="1"/>
        <rFont val="Calibri"/>
        <family val="2"/>
        <scheme val="minor"/>
      </rPr>
      <t xml:space="preserve"> </t>
    </r>
    <r>
      <rPr>
        <b/>
        <sz val="11"/>
        <color rgb="FFFF0000"/>
        <rFont val="Calibri"/>
        <family val="2"/>
        <scheme val="minor"/>
      </rPr>
      <t>del 2025</t>
    </r>
    <r>
      <rPr>
        <sz val="11"/>
        <color theme="1"/>
        <rFont val="Calibri"/>
        <family val="2"/>
        <scheme val="minor"/>
      </rPr>
      <t>, funcionarios de la Unidad de Transparencia y Anticorrupcion - UTA, en conjunto con representantes de la Unidad Operativa de Contrataciones - UOC, se reunieron para realizar un trabajo coordinado, con respecto al Componente de Gestion de Riesgos que pueden comprometer la Integridad Publica, en relacion a los procesos de contrataciones establecidas en la Direccion Nacional de Contrataciones Publicas - DNCP y demas leyes vinculantes en la materia. Asimismo, se designa a la UOC la fecha de entrega de informes de los avances para el 19 de agosto del 2025.</t>
    </r>
  </si>
  <si>
    <r>
      <t xml:space="preserve">En fecha </t>
    </r>
    <r>
      <rPr>
        <b/>
        <sz val="11"/>
        <color rgb="FFFF0000"/>
        <rFont val="Calibri"/>
        <family val="2"/>
        <scheme val="minor"/>
      </rPr>
      <t>26 de noviembre del 2025</t>
    </r>
    <r>
      <rPr>
        <sz val="11"/>
        <color theme="1"/>
        <rFont val="Calibri"/>
        <family val="2"/>
        <scheme val="minor"/>
      </rPr>
      <t xml:space="preserve">,  la Coordinadora General de la  Unidad de Transparencia y Anticorrupcion - UTA, mediante el Memorandum UTA Nº 78/2025, solicito informe a la Unidad Operativa de Contrataciones - UOC, en el marco del Componente del Plan Anual de Transparencia e Integridad de la DINAC, de conformidad a la Resolucion Nº 1101 de fecha 10 de julio, igualmente en Coordinador de la UOC, en fecha </t>
    </r>
    <r>
      <rPr>
        <b/>
        <sz val="11"/>
        <color rgb="FFFF0000"/>
        <rFont val="Calibri"/>
        <family val="2"/>
        <scheme val="minor"/>
      </rPr>
      <t>19 de diciembre del 2025</t>
    </r>
    <r>
      <rPr>
        <sz val="11"/>
        <color theme="1"/>
        <rFont val="Calibri"/>
        <family val="2"/>
        <scheme val="minor"/>
      </rPr>
      <t>, remitio informe a la UTA, en relacion a los procedimientos vigentes, monitoreo y las evidencias, del componente de Riesgo que pueda comprometer la integridad publica.</t>
    </r>
  </si>
  <si>
    <t>PROCESO CERTIFICADO DE LA DAC</t>
  </si>
  <si>
    <t>EN PROCESO DE RECERTIFICACIÓN</t>
  </si>
  <si>
    <r>
      <t>APROBADO</t>
    </r>
    <r>
      <rPr>
        <sz val="11"/>
        <rFont val="Calibri"/>
        <family val="2"/>
        <scheme val="minor"/>
      </rPr>
      <t xml:space="preserve"> DOCIENTOS TRES (203)</t>
    </r>
    <r>
      <rPr>
        <sz val="11"/>
        <color theme="1"/>
        <rFont val="Calibri"/>
        <family val="2"/>
        <scheme val="minor"/>
      </rPr>
      <t xml:space="preserve"> INFORME ANUAL  2025</t>
    </r>
  </si>
  <si>
    <t>INFORME DE GESTION, ANUAL 2025</t>
  </si>
  <si>
    <t xml:space="preserve">Actualizados:
• DINAC R 2
• DINAC R3
• DINAC R4
• DINAC R5
• DINAC R10 Vol. I, II, III, IV, V, VI                  • DINAC R11 
• DINACR12
• DINAC R 15 - Segunda Enmienda de la Sexta Edición.
• MANUAL AIM 10066 - Aprobación de la versión 2.
• Manual de Cálculo de Capacidad de Pista y Sector ATC                                                 </t>
  </si>
  <si>
    <t xml:space="preserve">INFORME DE GESTION, ANUAL - PUBLICADOS EN PAG WEB </t>
  </si>
  <si>
    <t>LOGRADO 100% DE LA COMUNIDAD AERONAUTICA DICIEMBRE 2025.</t>
  </si>
  <si>
    <t>ASIGNACION DE AERONAVES EMITIDAS (10) DIES</t>
  </si>
  <si>
    <t>SEGURIDAD OPERACIONAL.-</t>
  </si>
  <si>
    <t>CUMPLIMIENTO DEL PLAN ANUAL DE INSPECCIÓN / VIGILANCIA ANS.-</t>
  </si>
  <si>
    <t xml:space="preserve">CUMPLIMIENTO DEL PLAN DE INSPECTORIA ANUAL 100%
</t>
  </si>
  <si>
    <t>CERTIFICADO DE HABILITACIÓN TÉCNICA (CHT)</t>
  </si>
  <si>
    <t>CERTIFICADOS ENTREGADOS (22)</t>
  </si>
  <si>
    <t>Informes de cuantificacion de metas.</t>
  </si>
  <si>
    <t>ASISTENCIA TECNICA</t>
  </si>
  <si>
    <t>CERTIFICACION DE AERODROMO</t>
  </si>
  <si>
    <t>ORDENAR DOCUMENTACIONES SEGUN REQUISITOS</t>
  </si>
  <si>
    <t xml:space="preserve">AVANCES ENE EL PROCESO DE CERTIFICACION </t>
  </si>
  <si>
    <t>Informe gestion anual</t>
  </si>
  <si>
    <t>CONSTANCIA DE CERTIFICACION DE SEGURIDAD   OPERACIONAL A LOS AERODROMOS Y HELIPUERTOS DE USO PRIVADO</t>
  </si>
  <si>
    <t>CERTIFICADOS ENTREGADOS  (129)</t>
  </si>
  <si>
    <t>SEGUIMIENTO DE LLAMADOS</t>
  </si>
  <si>
    <t>CUMPLIR PLANIFICACIONES ANUALES.</t>
  </si>
  <si>
    <t>ADJUDICACIÓN.</t>
  </si>
  <si>
    <t xml:space="preserve">DAC </t>
  </si>
  <si>
    <t>INFORME DE GESTION ANUAL.</t>
  </si>
  <si>
    <t>EJECUCIÓN PRESUPUESTARIA</t>
  </si>
  <si>
    <t>PRESUPUESTA EJECUTADO</t>
  </si>
  <si>
    <t>EJECUTAR LO MÁXIMO.</t>
  </si>
  <si>
    <t>EJECUTADO</t>
  </si>
  <si>
    <t xml:space="preserve">CERTIFICACIONES DE SEGURIDAD OPERACIONAL </t>
  </si>
  <si>
    <t>VIGILANCIA DE LOS SERVICIOS DE NAVEGACIÓN AÉREA POR PROCESOS CERTIFICADOS SEGÚN NORMA ISO 9001:2015, EN CUMPLIMIENTO A LOS ESTANDARES DE LA SEGURIDAD OPERACIONAL DE LA OACI.</t>
  </si>
  <si>
    <t>PROVEEDORES INTERNOS Y EXTERNOS, USUARIOS INTERNOS Y EXTERNOS, POBLACIÓN AERONAUTICA</t>
  </si>
  <si>
    <t>https://pyenresultados.rindiendocuentas.gov.py/PerfilEntidad?codEntidad=25-5&amp;codEntidad=25-5#programasActividades</t>
  </si>
  <si>
    <t>GERENCIA ADMINISTRATIVA - GA/DAC.</t>
  </si>
  <si>
    <t>Avances de Negociaciones Bilaterales con Italia, República Dominicana y Portugal</t>
  </si>
  <si>
    <t xml:space="preserve">Inicio de oeraciones de nueva empresa aérea, incremento de rutas y frecuencias.
</t>
  </si>
  <si>
    <t>Compañía AZUL LINHAS AEREAS BRASILIERAS S.A.                                                             GOL LINHAS AEREAS S.A.                                        PARANAIR S.A.</t>
  </si>
  <si>
    <t>AUTORIZACION  DE VUELOS NO REGULARES DURANTE RALLY MUNDIAL.</t>
  </si>
  <si>
    <t>TRESCIENTOS CINCUENTA (350) autorizaciones.</t>
  </si>
  <si>
    <t>AUTORIZACION DE VUELOS DE CARGA NO REGULARES</t>
  </si>
  <si>
    <t>VEINTE (20) AUTORIZACIONES A EMPRESAS CARGUERAS ESPORADICAS</t>
  </si>
  <si>
    <t>AUTORIZACIONES DEFINITIVAS A TRES (3) COMPAÑIAS AEREAS</t>
  </si>
  <si>
    <t xml:space="preserve">MOVIMIENTOS DE PASAJEROS </t>
  </si>
  <si>
    <t>TRANSPORTE</t>
  </si>
  <si>
    <t xml:space="preserve">INCREMENTAR </t>
  </si>
  <si>
    <t>DE ENERO A DICIEMBRE UN MILLON TRESCIENTOS VEINTISIETE TRESCIENTOS OCHENTA Y SIETE (1.327.387) PASAJEROS EN VUELOS NACIONALES E INTERNACIONALES.</t>
  </si>
  <si>
    <t>MOVIMIENTOS DE CARGAS</t>
  </si>
  <si>
    <t>DE ENERO A DICIEMBRE TREINTA Y SEIS MILLONES SETENCIENTOS SESENTA Y CINCO QUINIENTOS CATORCE (36.765.514) KG DE CARGA EN VUELOS INTERNACIONALES Y NACIONALES.</t>
  </si>
  <si>
    <t>MOVIMIENTOS DE AERONAVES</t>
  </si>
  <si>
    <t>DE ENERO A DICIEMBRE CINCUENTA Y OCHO MIL CUATROCIENTOS CATORCE (58.414) MOVIMIENTOS DE AERONAVES EN VUELOS INTERNACIONALES Y NACIONALES.</t>
  </si>
  <si>
    <t>DOCE (12).</t>
  </si>
  <si>
    <t xml:space="preserve">MEMOS DPL. N° 01/2026. </t>
  </si>
  <si>
    <t>SE OTORGARON SEISCIENTOS CUARENTA Y CUATRO (644).</t>
  </si>
  <si>
    <t>INFORME GESTIÓN ANUAL</t>
  </si>
  <si>
    <t>MIL DOSCIENTOS CATORCE (1214)</t>
  </si>
  <si>
    <t>CMA N°009758 / INFORME GESTIÓN ANUAL</t>
  </si>
  <si>
    <t>OCHO (8) INSPECCIONES A MEDICOS EXAMINADORES AERONAUTICOS.</t>
  </si>
  <si>
    <t xml:space="preserve">GESTIÓN ANUAL 2025 </t>
  </si>
  <si>
    <t>OCHO (8) INSPECCIONES A VARIOS CIAC</t>
  </si>
  <si>
    <t>EMITIR PERMISO DE PERMANECIA</t>
  </si>
  <si>
    <t>CIENTO OCHO (108) CERTIFICADOS DE PERMISO DE PERMANENCIA EMITIDOS.</t>
  </si>
  <si>
    <t>SESENTA Y CINCO (65) CERTIFICADOS.</t>
  </si>
  <si>
    <t>SESENTA Y CINCO (65) CERTIFICADOS EMITIDOS</t>
  </si>
  <si>
    <t>VERIFICACIÓN DE COMPETENCIA PILOTOS</t>
  </si>
  <si>
    <t>EMITIDOS INFORMES DE COMPETENCIA PILOTOS (18)</t>
  </si>
  <si>
    <t>REALIZADAS LAS INSPECCIONES PROGRAMADAS (32)</t>
  </si>
  <si>
    <t>MANUALES REVISADOS Y APROBADOS (28)</t>
  </si>
  <si>
    <t>VERIFICACIONES TCP (16)</t>
  </si>
  <si>
    <t>AUTORIZACIONES EMITIDAS (52)</t>
  </si>
  <si>
    <t>OPERADORES AÉREOS NACIONALES                                                                                                                                                                                                                                                                                                                                                                                   SOLICITUD DE VUELOS NO REGULARES (16)</t>
  </si>
  <si>
    <t>REUNIONES REALIZADAS (15)</t>
  </si>
  <si>
    <t xml:space="preserve">*INFORMES PARA ASESORIA JURIDICA (9)* INFORMES VARIOS (42) * INFORMES PARA MINISTERIO PUBLICO (01) </t>
  </si>
  <si>
    <t>APROBACIÓN EMITIDAS (22)</t>
  </si>
  <si>
    <t>APROBACIÓN OPERACIONAL RVSM</t>
  </si>
  <si>
    <t>EMITIR APROBACIÓN OPERACIONAL RVSM</t>
  </si>
  <si>
    <t>APROBACIÓN EMITIDAS (01)</t>
  </si>
  <si>
    <t>EMISION DE LIMITACIONES OPERACIONALES</t>
  </si>
  <si>
    <t>EMITIR LIMITACIONES OPERACIONALES</t>
  </si>
  <si>
    <t>LIMITACIONES OPERACIONALES (47)</t>
  </si>
  <si>
    <t>LIMITACIONES OPERACIONALES EMITIDAS.</t>
  </si>
  <si>
    <t>VISITA TECNICA INTERNACIONAL</t>
  </si>
  <si>
    <t>SEGURIDADA DE LA AVIACIÓN</t>
  </si>
  <si>
    <t>CUMPLIMIENTO NORMATIVAS VIGENTES</t>
  </si>
  <si>
    <t>PRESENCIA DE ESPECIALISTAS SECTORIAL.</t>
  </si>
  <si>
    <t>INFORME.</t>
  </si>
  <si>
    <t>Memorándum A.F. Nº 02/25</t>
  </si>
  <si>
    <t>Memorándum A.F. Nº 03/25</t>
  </si>
  <si>
    <t>Informe de Arqueos de Fondo Fijo correspondiente al Mes de Febrero 2025.</t>
  </si>
  <si>
    <t>Informe de Arqueos de Cajas Perceptoras correspondiente al Mes de Febrero 2025.</t>
  </si>
  <si>
    <t>Informe de Arqueos de Cajas Perceptoras correspondiente al Mes de Marzo 2025.</t>
  </si>
  <si>
    <t>Primer Trimestre</t>
  </si>
  <si>
    <t>Segundo Trimestre</t>
  </si>
  <si>
    <t>Memorándum A.F. N° 12/25</t>
  </si>
  <si>
    <t>Memorándum A.F. N° 13/25</t>
  </si>
  <si>
    <t xml:space="preserve">Memorándum A.F. N° 16/25 </t>
  </si>
  <si>
    <t xml:space="preserve">Informe A.F. N° 3/25 </t>
  </si>
  <si>
    <t>Informe de Arqueos de Fondo Fijo correspondientes al mes de Abril 2025.</t>
  </si>
  <si>
    <t>Informe de Arqueos de Cajas Perceptoras correspondientes al mes de Abril 2025.</t>
  </si>
  <si>
    <t>Informe de Arqueos de Cajas Perceptoras correspondientes al mes de Mayo 2025.</t>
  </si>
  <si>
    <t>Informe de Arqueos de Fondo Fijo correspondientes al mes de Mayo 2025.</t>
  </si>
  <si>
    <t>Informe de Ejecución Presupuestaria Nivel 200 - Servicios No Personales y Nivel 300 - Bienes de Consumo e Insumos.</t>
  </si>
  <si>
    <t>Tercer Trimestre</t>
  </si>
  <si>
    <t>Memorándum A.F. N° 38/25</t>
  </si>
  <si>
    <t xml:space="preserve">Memorándum A.F. N° 43/25 </t>
  </si>
  <si>
    <t>Remitir Arqueos de Cajas Perceptoras programados para el Mes de Agosto 2025</t>
  </si>
  <si>
    <t>Remitir  Arqueos de Fondo Fijo correspondientes al mes de Setiembre 2025</t>
  </si>
  <si>
    <t>Cuarto Trimestre</t>
  </si>
  <si>
    <t>Informe A.F. N° 04/2025</t>
  </si>
  <si>
    <t>Informe A.F. N° 05/2025</t>
  </si>
  <si>
    <t>Ejecución Presupuestaria - Rubro 100 - Servicios Personales.</t>
  </si>
  <si>
    <t xml:space="preserve"> Estados Financieros - Ingresos - Egresos.</t>
  </si>
  <si>
    <t>Memorándum A.F. N° 17/25</t>
  </si>
  <si>
    <t>Memorándum AG Nº 04/25</t>
  </si>
  <si>
    <t>Memorándum AG Nº 05/25</t>
  </si>
  <si>
    <t>Memorándum AG Nº 14/25</t>
  </si>
  <si>
    <t>Memorándum AG Nº 15/25</t>
  </si>
  <si>
    <t>Informe de Arqueos de Fondo Fijo correspondiente al Mes de Enero y Febrero 2025.</t>
  </si>
  <si>
    <t>Informe de Arqueos de Fondo Fijo correspondiente al Mes de Marzo 2025.</t>
  </si>
  <si>
    <t>Memorándum A.G. N° 22/25</t>
  </si>
  <si>
    <t>Memorándum A.G. N° 23/25</t>
  </si>
  <si>
    <t>Memorándum A.G. N° 25/25</t>
  </si>
  <si>
    <t xml:space="preserve">Memorándum A.G. N° 26/25 </t>
  </si>
  <si>
    <t>Informe A.G. N° 3</t>
  </si>
  <si>
    <t>Memorándum A.G. N° 32/25</t>
  </si>
  <si>
    <t>Ejecución de Contratos Gerencia Administrativa y Dirección de Aeropuertos.</t>
  </si>
  <si>
    <t>Informe sobre Combustible - Departamento de Control y Rendición de Combustible – SDAF.</t>
  </si>
  <si>
    <t>Remisión Informe Arqueos de Cajas Perceptoras - Mes de Setiembre 2025</t>
  </si>
  <si>
    <t>Informe AG N° 06/2025</t>
  </si>
  <si>
    <t xml:space="preserve"> Ejecución de Contratos AIG.</t>
  </si>
  <si>
    <t>Cabe resaltar que durante el primer trimestre (Enero – Febrero - Marzo) del ejercicio 2025, en ésta Unidad de Control no se han realizado otros tipos de auditorías.</t>
  </si>
  <si>
    <t>Cabe resaltar que durante el tercer trimestre (Julio - Agosto - Setiembre) del ejercicio 2025, en ésta Unidad de Control no se han realizado otros tipos de auditorías.</t>
  </si>
  <si>
    <t xml:space="preserve"> Informe de Auditoria Interna N° 12-2025 - Auditoría de Seguimiento - Unidad de Control Interno – UCI.</t>
  </si>
  <si>
    <t xml:space="preserve">Informe Ejecutivo N° 02 - Informe de Comisión de Servicios del aeródromo a la ciudad de Caazapá y el Aeropuerto de la Ciudad de Capitán Miranda. </t>
  </si>
  <si>
    <t>Informe de Auditoria Interna N° 10-2025 - Arqueo de Fondo Fijo y Cajas Perceptoras.</t>
  </si>
  <si>
    <t>Informe A.G. N° 03/2025 - Evaluación MECIP en sus distintos controles.</t>
  </si>
  <si>
    <t>Informe A.G. N° 01/2025 - Departamento de Almacenes - SDAF.</t>
  </si>
  <si>
    <t>Cabe resaltar que durante el tercer trimestre (Julio - Agosto - Setiembre) del ejercicio 2025, en ésta Unidad de Control no se han realizado planes de mejoramiento.</t>
  </si>
  <si>
    <t xml:space="preserve">Cabe resaltar que, en cuanto al cuarto trimestre, los planes de mejoramiento se encuentran en proceso de elaboración por parte de las áreas responsables. </t>
  </si>
  <si>
    <t>Operativo desde el tercer trimestre del 2023</t>
  </si>
  <si>
    <t>Boletin Altura diraia de ríos</t>
  </si>
  <si>
    <t>Poner a disposición de los usuarios gráficos de las variaciones dirias del nivel en los principales puertos de los río Paraguay y Paraná.</t>
  </si>
  <si>
    <t>Boletín pronóstico hidrolóigco semanal (En conjunto ANNP-SEN-DMH)</t>
  </si>
  <si>
    <t>Boletín de monitoreo trimestral del cuencas</t>
  </si>
  <si>
    <t>Boletín de monitoreo mensual del cuencas</t>
  </si>
  <si>
    <t>Participación en reuniones  virtuales mensuales de la Comsición Cuenca del Plata.</t>
  </si>
  <si>
    <t>Servicio de Comisión</t>
  </si>
  <si>
    <t xml:space="preserve">Comisión de servicio para mantenimiento y verificación hidrológica de Concepción y San Pedro.                                                                                                                                                                                                                                                                                                                                                                                                                                </t>
  </si>
  <si>
    <t xml:space="preserve">Comisión de servicio para mantenimiento y verificación hidrológica de Pilar y Alberdi.                                                                                                                                                                                                                                                                                                                                                                                                                                </t>
  </si>
  <si>
    <t xml:space="preserve">                                                                                                                                                                                                                                                                                                                          Capacitación: Ley 7239/2024: De emergencia social ante la violencia contra la mujer, niños, niñas y adolescentes. INAP.                                                                                                                                                                                                                          Curso: Fortaleciendo colaboraciones estratégicas para la implementación de pronósticos basados en impactos. OMM.                                                                                                                                                                          Curso de QGIS. Taller de Hidrología, Taller Sistema de Información WIS de la OMM. Taller: Herramientas para la Gestión de inundaciones fluviales.  </t>
  </si>
  <si>
    <t>Presentación sobre productos de monitoreo de nivel del río Paraguay y pronóstico hidrológico para los próximos meses.</t>
  </si>
  <si>
    <t>https://www.meteorologia.gov.py/wp-content/uploads/2025/04/INFORME-FINAL_-I-FORO-HIDROCLIMATICO_ABRIL-2025_AMJ-1.pdf                                                                                                                                                        https://www.abc.com.py/nacionales/2025/04/03/ayolas-realizan-primer-foro-hidrologico-del-2025/</t>
  </si>
  <si>
    <t>Entrevistas y difusión en prensa</t>
  </si>
  <si>
    <t>Entrevistas televisivas y en radio para difusión de información hidrológica.</t>
  </si>
  <si>
    <t>Trabajo de campo con el Club Nautico San Bernardino,  FIUNA y DMH para instalacion y calibración de regla instalada en el Lago Ypacarai. Marzo 2025</t>
  </si>
  <si>
    <t>Verificacion y correccion de datos de nivel generados por las estaciones automaticas.</t>
  </si>
  <si>
    <t xml:space="preserve">11 AL 13 DE JUNIO DE 2025 Trabajo de campo para calibracion de reglas hidrometricas. Resolucion 828/2025
</t>
  </si>
  <si>
    <t xml:space="preserve">Verificacion  del Cero Hidrometrico, calibracion de reglas hidrometricas de las  Estaciones Hidrometras sobre Rio Ypane, Aguaray y Jejui </t>
  </si>
  <si>
    <t>Mejorar la calidad del datos para el monitoreo de los afluentes del Rio Paraguay</t>
  </si>
  <si>
    <t>Usuarios internos y externos de la DMH, poblacion en general.</t>
  </si>
  <si>
    <t xml:space="preserve">09 al 11 de julio del 2025 Comision de servicio para instalacion de equipo de medición hidrológica en Puerto Tigre Dpto de Canindeju del . Resolucion Dinac N° 1025/025. </t>
  </si>
  <si>
    <t>Ampliar la Red de Estaciones Hidrometeorologicas Automaticas en el territorio nacional.</t>
  </si>
  <si>
    <t>Aumentar la densidad de datos de calidad para el monitoreo sobre la cuenca media y alta de Paraguay</t>
  </si>
  <si>
    <t>29 al 31 de octubre 
Trabajos de relevamientos tecnicos en sitios estrategicos 
Segun Res 1835/2025</t>
  </si>
  <si>
    <t xml:space="preserve"> Futura intalacion de instrumentos para la medicion hidromrteorologicas. </t>
  </si>
  <si>
    <t>Una nueva instalacion de una Estacion Hidrometeorologica Automaticas en sitio estrategico</t>
  </si>
  <si>
    <t xml:space="preserve">Colecta de cantidad de precipitacion en la zona de San Carlos del Apa Dpto de Concepcion </t>
  </si>
  <si>
    <t>19 al 21 de noviembre 
Fiscalizacion de los trabajos realizado del llamado LPN - ID 448300/2025
Segun Res 2098/2025</t>
  </si>
  <si>
    <t>Verificacion de los trabajos realizados en refererncia al llamado de mantenimiento preventivo y adquision de sensores para  usos hidrogeologicos</t>
  </si>
  <si>
    <t>Mantener en optimas condiciones  de funcionamiento de la Estaciones hidrometeorologicas en la Red de Hidrologicas de la GOH</t>
  </si>
  <si>
    <t>El buen fucionaminto de la estacion hidrologicas y la obtencion de datos fiables.</t>
  </si>
  <si>
    <t>15 al 18 de diciembre
Comision de servicio en el dpto. de Itapua para realizar trabajos de relevamiento tecnico y reemplazo de de sensor hidrometrico
Segun Res 2290/2025</t>
  </si>
  <si>
    <t>Reemplazo de Regla Hidrometrica de Estaciones Hidrologicas ubicadas en dichas localidades del Dpto. de Itapua</t>
  </si>
  <si>
    <t>Es primordial mantener el funcionamiento de la Estacion Hidrologica para realizar los monitoreos diarios y mantener las prestaciones a los usuarios.</t>
  </si>
  <si>
    <t xml:space="preserve">Mantener en condiciones favorables y optimas la Estacion Hidrologica  para el usufructo de los datos hidrologicos. </t>
  </si>
  <si>
    <t>29 al 30 de diciembre
Trabajos preventivo y correctivo
Segun Res 2400/2025</t>
  </si>
  <si>
    <t xml:space="preserve"> Reactivacion  de la Estacion Hidrometeorologica Automatica y verificacion de la regla hidrometrica.  Alberdi</t>
  </si>
  <si>
    <t>Mantener en optimas condiciones de funcionamiento las Estaciones Hidrometeorologicas Automaticas</t>
  </si>
  <si>
    <t>Fucionaminto la estacion hidrometeorologica y publicacion de los datos en la pagina Web de la DMH</t>
  </si>
  <si>
    <t>Mantener equipo colector de agua isotopica en condiciones optimas de funcionamiento.</t>
  </si>
  <si>
    <t>Garantizar la correcta colecta de agua  para los estudios de Agua subterranea remitidos a la CEMIT-UNA</t>
  </si>
  <si>
    <t>Apoyo en la ctualizacion de datos del nivel del río recibido de otras instituciones/organismos</t>
  </si>
  <si>
    <t>Garantizar  la carga de los datos recibidos 24/7 en la base de datos para el proceso de los productos al servicio de la poblacion en general.</t>
  </si>
  <si>
    <t>Satisfacer a lo usuarios con datos fiables para su posterior uso.</t>
  </si>
  <si>
    <t xml:space="preserve">El usuario puede verificar las variaciones resaltantes de nivel minimo historicos en los rios Paraguay y Rio Parana. </t>
  </si>
  <si>
    <t>https://www.meteorologia.gov.py/wp-content/uploads/2025/06/Boletin-parana-1.pdf</t>
  </si>
  <si>
    <t>Participacion en el curso de Determinacion de la vulnerabilidad y riesgo de contaminantes de acuiferos-7 al 11 de abril</t>
  </si>
  <si>
    <t>Capacitaciones varias "  Curso de Técnico Hidrológico de Campo para RAIII y RAIV 2025 en español.
Curso a distancia: del 27 de octubre 19 de diciembre 2025</t>
  </si>
  <si>
    <t>Estandarizar los procedimientos técnicos de evaluación y mantenimiento en las áreas de control hidrológico, asegurando la correcta utilización y conservación de los instrumentos</t>
  </si>
  <si>
    <t>Optimizar los conocimientos de los técnicos hidrológicos de campo para garantizar la correcta evaluación y mantenimiento de emplazamientos, el uso adecuado de instrumentos y la precisión en las mediciones de campo</t>
  </si>
  <si>
    <t>Tecnicos hidrologos de campo</t>
  </si>
  <si>
    <t>Se logra competencias practicas para medir, monitorear y gestionar el agua, desde tomas de datos en superficies de aguas superficiales y subterraneas, analisis de su calidad y caudal, permite apoyar estudios y proyectos.</t>
  </si>
  <si>
    <t>curso finalizado, en espera del certificado  correspondiente</t>
  </si>
  <si>
    <t>Capacitaciones varias: " Taller de hidrologia "</t>
  </si>
  <si>
    <t>Fortalecer las capacidades del personal de hidrología mediante la capacitación en herramientas modernas de pronóstico hidrológico, asegurando el conocimiento de sus usos y restricciones.</t>
  </si>
  <si>
    <t>Aplicar nuevas herramientas de pronóstico para el beneficio del mejoramiento de los pronósticos hidrológicos y del monitoreo continuo</t>
  </si>
  <si>
    <t>Técnicos de la DMH</t>
  </si>
  <si>
    <t>Funcionarios capacitados aumenta la productividad y fomentan el crecimiento profesional, permitiendo adaptarse a los cambios, resolver problemas y alcanzar metas</t>
  </si>
  <si>
    <t xml:space="preserve">Participacion en "Reunión de trabajo de adaptación nota de concepto y metodologías para la implementacion de HYDROSOS  del </t>
  </si>
  <si>
    <t>Lograr la elaboración de una propuesta regional sólida y operativa, basada en el sistema HydroSOS de la OMM, que incorpore aportes técnicos y de gobernanza de los países participantes, y que apoye a sectores económicos clave y comunidades vulnerables en la adaptación al cambio climático</t>
  </si>
  <si>
    <t>DMH-DINAC</t>
  </si>
  <si>
    <t>SISTEMA DE GESTIÓN DE CALIDAD</t>
  </si>
  <si>
    <t>CERTIFICACIÓN BAJO LA NORMA ISO 9001:2015</t>
  </si>
  <si>
    <t>ESTANDARIACIÓN DE LOS PROCESOS</t>
  </si>
  <si>
    <t>Certificación del Sistema de Gestión de Calidad de los Servicios Meteorológicos Aeronáuticos bajo la Norma ISO 9001:2015</t>
  </si>
  <si>
    <r>
      <rPr>
        <sz val="11"/>
        <color theme="1"/>
        <rFont val="Garamond"/>
        <family val="1"/>
      </rPr>
      <t xml:space="preserve">AMHS </t>
    </r>
    <r>
      <rPr>
        <u/>
        <sz val="11"/>
        <color rgb="FF1155CC"/>
        <rFont val="Garamond"/>
        <family val="1"/>
      </rPr>
      <t>https://www.redemet.aer.mil.br/</t>
    </r>
    <r>
      <rPr>
        <sz val="11"/>
        <color theme="1"/>
        <rFont val="Garamond"/>
        <family val="1"/>
      </rPr>
      <t xml:space="preserve">  </t>
    </r>
    <r>
      <rPr>
        <u/>
        <sz val="11"/>
        <color rgb="FF1155CC"/>
        <rFont val="Garamond"/>
        <family val="1"/>
      </rPr>
      <t>https://www.meteorologia.gov.py/metaeronautica/G102A101  https://www.meteorologia.gov.py/metaeronautica/</t>
    </r>
  </si>
  <si>
    <t>GESTION PARA LA PARTICIPACION EN EL FORO HIDROCLIMÁTICO - ITAPÚA</t>
  </si>
  <si>
    <t>BRINDAR INFORMACIÓN ACTUALIZADA ACERCA DE LA PERSPECTIVA DEL COMPORTAMIENTO DE LAS CONDICIONES ATMOSFERERICAS.</t>
  </si>
  <si>
    <t xml:space="preserve">APORTAR INFROMACIÓN OPOTRUNA PARA LA TOMA DE DECISIONES RELACIONADAS A LA PREDICCIÓN HIDROLÓGICA. </t>
  </si>
  <si>
    <t>FUNCIONARIOS, TOMADORES DE DECISIÓN Y POBLACIÓN EN GENERAL</t>
  </si>
  <si>
    <t>FORTALECER LAS CAPACIDADES DE PREVISÓN ANTE EVENTOS EXTREMOS RELACIONADOS AL TIEMPO</t>
  </si>
  <si>
    <r>
      <t>Exp. DINAC 250772</t>
    </r>
    <r>
      <rPr>
        <sz val="11"/>
        <color theme="10"/>
        <rFont val="Calibri"/>
        <family val="2"/>
        <scheme val="minor"/>
      </rPr>
      <t xml:space="preserve">                                        https://meteorologia.gov.py/wp-content/uploads/2025/11/INFORME-FINAL_FORO-HIDROCLIMATICO_ND-2025_Enero-2026.pdf</t>
    </r>
  </si>
  <si>
    <t>GESTIÓN PARA LA PARTICIPACION DE FUNCIONARIAS EN EL CURSO "“USO E INTERPRETACIÓN DE LOS PRODUCTOS DEL MODELO NUMÉRICO DE PREDICCIÓN DEL CEPPM EN EL ÁREA TROPICAL, 2ª EDICIÓN</t>
  </si>
  <si>
    <t xml:space="preserve">BRINDAR UNA ACTUALIZACIÓN Y FORTALECIMIENTO DE LAS CUALIFICACIONES Y  CAPACIDADES EN PRODUCTOS DE MODELOS NUMÉRICOS DEL TIEMPO. </t>
  </si>
  <si>
    <t>DOTAR DE MAYOR CONOCIMIENTO AL PERSONAL TÉCNICO OPERATIVO SOBRE LOS DIFERENTES PRODUCTOS DE LOS MODELOS NUMÉRICOS DEL TIEMPO.</t>
  </si>
  <si>
    <t>FUNCIONARIOS DE LA DMH-DINAC</t>
  </si>
  <si>
    <r>
      <t xml:space="preserve">Exp. DINAC 255.290 </t>
    </r>
    <r>
      <rPr>
        <sz val="11"/>
        <color theme="10"/>
        <rFont val="Calibri"/>
        <family val="2"/>
        <scheme val="minor"/>
      </rPr>
      <t xml:space="preserve">                                 https://intercoonecta.aecid.es/programaci%C3%B3n-de-actividades/uso-e-interpretaci-n-de-los-productos-del-modelo-num-rico-de-predicci-n-del-ceppm-en-el-rea-tropical-fase-pr-ctica-2da-edici-n</t>
    </r>
  </si>
  <si>
    <t>GESTION PARA LA PARTICIPACION DEL ENTRENAMIENTO “NUMERICAL WEATHER PRODUCTS IN WEATHER FORESCASTING: WEATHER FORESCASTING – AND BEYOND</t>
  </si>
  <si>
    <t>BRINDAR UNA ACTUALIZACIÓN Y FORTALECIMIENTO DE LAS CUALIFICACIONES Y  CAPACIDADES EN LA PREDICCIÓN DEL TIEMPO.</t>
  </si>
  <si>
    <t xml:space="preserve">DOTAR DE MAYOR CONOCIMIENTO AL PERSONAL TÉCNICO OPERATIVO SOBRE LAS TORMENTAS SEVERAS Y LOS MODELOS NUMÉRICOS DEL TIEMPO PARA LA PREDICCIÓN DEL TIEMPO. </t>
  </si>
  <si>
    <t>Exp. DINAC 219223</t>
  </si>
  <si>
    <t>GESTIÓN PARA BRINDAR APOYO TÉNCICO EN EL ÁREA DE PREDICCIÓN METEOROLÓGICA AERONÁUTICA EN EL TRANS CHACO RALLY 2025</t>
  </si>
  <si>
    <t>BRINDAR DATOS E INFORMACIÓN OPORTUNA PARA ASEGURAR LA PRESTACIÓN DE SERVICIOS METEOROLÓGICOS AERONÁUTICOS DURANTE EL EVENTO.</t>
  </si>
  <si>
    <t>RESOLUCION 1781</t>
  </si>
  <si>
    <t xml:space="preserve">GESTION PARA LA PARTICIPACION DEL TALLER HIDROLOGÍA </t>
  </si>
  <si>
    <t>BRINDAR CAPACITACIÓN PARA ESTAR EXPNADIR LAS COMPETENCIAS EN TEMAS RELACIONADOS AL PRONÓSTICO HIDROLÓGICO.</t>
  </si>
  <si>
    <t xml:space="preserve">DOTAR DE MAYOR CONOCIMIENTOS EN TEMAS RELACIONADOS A LOS PRONÓSTICOS HRIDROLÓGICOS. </t>
  </si>
  <si>
    <t>RESOLUCION 1863/2025</t>
  </si>
  <si>
    <t xml:space="preserve">GESTION PARA LA EMISIÓN DE ALERTAS TEMPRANAS EN FORMATO CAP ( Protocolo de Alerta Común, C.A.P. (por sus siglas en inglés) </t>
  </si>
  <si>
    <t>GESTION PARA LA PARTICIPACION EN EL FORO HIDROCLIMÁTICO - AYOLAS</t>
  </si>
  <si>
    <t xml:space="preserve">APORTAR INFROMACIÓN PARA LA TOMA DE DECISIONES RELACIONADAS A LA PREDICCIÓN HIDROLÓGICA. </t>
  </si>
  <si>
    <t>https://www.meteorologia.gov.py/wp-content/uploads/2025/04/INFORME-FINAL_-I-FORO-HIDROCLIMATICO_ABRIL-2025_AMJ-1.pdf</t>
  </si>
  <si>
    <t xml:space="preserve">GESTIÓN PARA REALIZAR UNA MATRIZ DE RIESGO EN EL AEROPUERTO DE PJC.
</t>
  </si>
  <si>
    <t xml:space="preserve">REALIZAR ACCIONES PARA LA ELABORACIÓN DE UNA MATRIZ DE RIESGO EN REFERENCIA A LA ELABORACIÓN DE INFORMES OPMET. </t>
  </si>
  <si>
    <t xml:space="preserve">CONTRIBUIR A LA SEGUIRIDAD OPERACIONAL EN LA AERONÁUTICA </t>
  </si>
  <si>
    <t xml:space="preserve">FUNCIONAMIENTO DEL AREA DE METEOROLOGÍA AERONÁUTICA BAJO LAS NORMAS Y RECOMENDACIONES NACIONALES E INTERNACIONALES. </t>
  </si>
  <si>
    <t>RESOLUCION DINAC 359/2025</t>
  </si>
  <si>
    <t>GESTION PARA LA PARTICIPACIÓN DEL TALLER DE FENÓMENOS SEVEROS Y LA AVIACIÓN - OACI</t>
  </si>
  <si>
    <t xml:space="preserve">BRINDAR CONOCMIENTOS A LA COMUNIDAD AERONÁUTICA Y USUSARIOS SOBRE LOS PELIGROS LATENTES EN LAS OPERACIONES Y EL CAMBIO CLIMÁTICO EN LA AERONÁUTICO. </t>
  </si>
  <si>
    <t xml:space="preserve">DOTAR DE MAYOR CONOCIMIENTO AL PERSONAL TÉCNICO OPERATIVO SOBRE LAS TORMENTAS SEVERAS Y SU IMPACTO EN LA ACIACIÓN. CONCIENCIAR SOBRE LOS ESCENARIOS DEL CAMBIO CLIMÁTICO Y SUS EFECTOS EN LAS OPERACIONES AERONÁUTICAS. </t>
  </si>
  <si>
    <t>https://www.icao.int/SAM/Documents/2025-RLA06901-SevereMetPheno/2.%20AdjA%20Ficha%20Nemot%C3%A9cnica_Severos.pdf</t>
  </si>
  <si>
    <t>REMISION DEL PROGRAMA ANUAL DE CONTRATACIONES DE LA GSOM (PAC) PARA EL EJERCICIO FISCAL 2025 EXP.VDINAC Nº 231183</t>
  </si>
  <si>
    <t>MEMORANDUN GSOM Nº 012/2025 remitido el 28/1/2025</t>
  </si>
  <si>
    <t xml:space="preserve">REMISION DE DOCUMENTOS TÉCNICOS CORRESPONDIENTES PARA INICIO DE LLAMADO </t>
  </si>
  <si>
    <t>MEMORÁNDUM GSOM Nº 082/080/103/116/123/150/159/161/164/165/167/176/180/185 CON SUS RESPECTIVOS ANTECEDENTES.</t>
  </si>
  <si>
    <t>Conforme al PAC aprobado para el Ejercicio 2025, la Gerencia de Sistemas de Observaciones Meteorologicas cuenta con 15 procesos de Licitaciones aprobadas dentro del programa presupuestario Servicios Meteorologivos, de las cuales fueron remitidas 15 expedientes para inicio de llamados con sus respectivos antecedentes.</t>
  </si>
  <si>
    <t>MANTENIMIENTO OPERATIVO DE LOS SISTEMAS DE OBSERVACIONES METEOROLOGICOS DE LA DMH</t>
  </si>
  <si>
    <t>GARANTIZAR A LA OPERATIVIDAD DE LOS SISTEMAS DE OBSERVACION</t>
  </si>
  <si>
    <t xml:space="preserve">Resolución Nº 272/2027
Resolución Nº 312/2025
Resolución Nº 330/2025
Resolución Nº 343/2025
Resolución Nº 317/2025
Resolución Nº 340/2025
</t>
  </si>
  <si>
    <t>La Dirección de Meteorologia e Hidrologia, cuenta con 98 estaciones meteorologicas distribuidas en todo el pais, de las cuales durante el ejercicio 2025, 97 estaciones fueron verificadas, fueron realizadas mantenimiento preventivo y correctivo, a cargo de funcionarios tecnicos de la Gerencia de Sistemas de Observaciones Meteorologicas.</t>
  </si>
  <si>
    <t>GENERACIÓN DE DATOS meteorologicos con fines SINÓPTICAS DE 18 (dieciocho) ESTACIONES METEOROLÓGICOS dotadas de personal</t>
  </si>
  <si>
    <t>GENERACIÓN DE DATOS DE ESTACIONES METEOROLÓGICAS AUTOMÁTICAS DE SUPERFICIE</t>
  </si>
  <si>
    <t>GENERACIÓN DE DATOS DE RADAR METEOROLÓGICO</t>
  </si>
  <si>
    <t>VIGILANCIA DE LOS SISTEMAS DE EVENTOS SEVEROS EN LA ATMOSFERA</t>
  </si>
  <si>
    <t>GENERAR DATOS DE RADAR CADA 10 MIN</t>
  </si>
  <si>
    <t>1.440.000 Informes Meteorológicos, Climáticos e Hidrológicos de alta calidad para los distintos sectores de usuarios.</t>
  </si>
  <si>
    <t xml:space="preserve"> De Octubre a Diciembre = 29 % De Enero a Dic.= 105 %    </t>
  </si>
  <si>
    <t>Monitoreo diario de Precipitaciones: Gestión de datos de precipitación diara de las estaciones meteorológicas covencionales de las redes de la DMH</t>
  </si>
  <si>
    <t>Boletín Climatológico mensual: Gestión de datos e informes nacionales, regionales y global para elaborar informes mensual y mapas a escala mensual.</t>
  </si>
  <si>
    <t>Boletín Climatológico trimestral. Gestión de datos e informes nacionales, regionales y global para elaborar informes trimestral y mapas a escala trimestral.</t>
  </si>
  <si>
    <t>https://www.meteorologia.gov.py/wp-content/uploads/2025/11/INFORME-FINAL_FORO-HIDROCLIMATICO_ND-2025_Enero-2026.pdf</t>
  </si>
  <si>
    <t>Fortalecer la resiliencia y la capacidad de adaptación al cambio climático en América del Sur mediante la preparación de una nota conceptual consensuada, que integre información representativa de los países sobre sus prioridades nacionales en gestión del agua, pronósticos hidrológicos y reducción de riesgos de desastre,</t>
  </si>
  <si>
    <t xml:space="preserve">PROPORCIONAR INFORMACIÓN OPORTUNA PARA SALVAGUARDAR LA VIDA Y LOS BIENES. </t>
  </si>
  <si>
    <t>DEUDAS PENDIENTES DE PAGOS DE CAPITAL DE EJERCICIOS</t>
  </si>
  <si>
    <t>ADQUISICION DE EQUIPOS MILITARES Y DE SEGURIDAD</t>
  </si>
  <si>
    <t>OTRAS TRANSFERENCIAS CORRIENTES AL SECTOR PUBLICO O PRIVADO</t>
  </si>
  <si>
    <t>TRANSFERENCIA CONSOLIDABLES DE CAPITAL AL SECTOR PÚBLICO</t>
  </si>
  <si>
    <t xml:space="preserve">http://www.dinac.gov.py/v3/index.php/transparencia-y-anticorrupcion-dinac/informacion-publica-ley-5189-2014  </t>
  </si>
  <si>
    <t>Lineas Telefónicas                           021- 688-2000   021-688-2211</t>
  </si>
  <si>
    <t>Linea Telefónica  061-597-3000</t>
  </si>
  <si>
    <t>FOTOS</t>
  </si>
  <si>
    <t>SUB DIRECCION DE SERVICIOS AERONAUTICOS</t>
  </si>
  <si>
    <t>Memorandum SDSA N° 03/2026</t>
  </si>
  <si>
    <t xml:space="preserve"> a) Población nacional mejor informada y protegida;                    b) Operaciones aéreas seguras.</t>
  </si>
  <si>
    <t>LICITACIÓN PUBLICA NACIONAL Nº 45/2024 “ADQUISICION DE EQUIPOS DE SEGURIDAD PARA EL AISP</t>
  </si>
  <si>
    <t>OMNI S.A</t>
  </si>
  <si>
    <t>EJECUCIÓN</t>
  </si>
  <si>
    <t>https://www.contrataciones.gov.py/licitaciones/adjudicacion/1efc1557-914b-6492-af54-17562f31b68e/resumen-adjudicacion.html</t>
  </si>
  <si>
    <t>FUNCIÓN DIGITAL PARAGUAY S.A</t>
  </si>
  <si>
    <t>LICITACIÓN PUBLICA NACIONAL N° 23/2024 "ADQUISICION DE PUENTES DE ABORDAJE DE PASAJEROS PARA EL AISP".</t>
  </si>
  <si>
    <t>MARESAGA S.R.L.</t>
  </si>
  <si>
    <t>https://www.contrataciones.gov.py/licitaciones/adjudicacion/1efa29ff-1c59-63c2-b0b0-53248e65c0f9/resumen-adjudicacion.html</t>
  </si>
  <si>
    <t xml:space="preserve">LICITACIÓN PUBLICA NACIONAL Nº 81/2024 “CONSTRUCCIÓN DE ESTACIÓN DE BOMBEROS (SEI) – AEROPUERTO DE ENCARNACIÓN” </t>
  </si>
  <si>
    <t>GREGORIO VERA JARA</t>
  </si>
  <si>
    <t>https://www.contrataciones.gov.py/licitaciones/adjudicacion/1efa8447-0478-6d96-ba8b-05acb1bcd99f/resumen-adjudicacion.html</t>
  </si>
  <si>
    <t xml:space="preserve">LICITACIÓN PUBLICA NACIONAL Nº 77/2024 “CONSTRUCCIÓN Y REMODELACIÓN DEL ÁREA DE EMBARQUE” </t>
  </si>
  <si>
    <t>TECNOEDIL S.A. CONSTRUCTORA</t>
  </si>
  <si>
    <t>https://www.contrataciones.gov.py/licitaciones/adjudicacion/1efde689-41b3-6aa6-ad89-37c7ddc95096/resumen-adjudicacion.html</t>
  </si>
  <si>
    <t>LICITACION PUBLICA NACIONAL N° 18/2024 "MANTENIMIENTO, REMODELACION DE BAÑOS, CIELORRASO Y PROVISION DE SECA MANOS"</t>
  </si>
  <si>
    <t>EN OBRAS DEL ING. NELSON FEDERICO SEGOVIA</t>
  </si>
  <si>
    <t>https://www.contrataciones.gov.py/licitaciones/adjudicacion/1efe4ab9-41fc-6848-8d72-e766732da52c/resumen-adjudicacion.html</t>
  </si>
  <si>
    <t>CX CONSTRUCCIONES S.A.</t>
  </si>
  <si>
    <t xml:space="preserve">MENOR CUANTÍA NACIONAL Nº 32/2024 “MANTENIMIENTO PREVENTIVO Y CORRECTIVO DE ASCENSORES Y OTROS DEL AISP Y AIG” </t>
  </si>
  <si>
    <t xml:space="preserve">RENFE S.A. </t>
  </si>
  <si>
    <t>https://www.contrataciones.gov.py/licitaciones/adjudicacion/1ef76b7b-f78f-6b52-bb9f-df5acc6861a5/resumen-adjudicacion.html</t>
  </si>
  <si>
    <t>LICITACION PUBLICA NACIONAL N° 01/2025 "MANTENIMIENTO PREVENTIVO Y CORRECTIVO DE EQUIPOS TLD-SAT. AISP AD REFERENDUM"</t>
  </si>
  <si>
    <t xml:space="preserve">CANTERO S.A. </t>
  </si>
  <si>
    <t>https://www.contrataciones.gov.py/licitaciones/adjudicacion/1efdfcf3-e08d-6a98-b0dc-457dbb31ecae/resumen-adjudicacion.html</t>
  </si>
  <si>
    <t>LICITACIÓN PUBLICA NACIONAL N° 20/2024 "ADQUISICION DE CINTA CARRUSEL DEL ESPIGÓN SUR AISP</t>
  </si>
  <si>
    <t xml:space="preserve">MARESAGA S.R.L., </t>
  </si>
  <si>
    <t>https://www.contrataciones.gov.py/licitaciones/adjudicacion/1efa8029-9c62-6a7a-bd23-0d5c6c5b617f/resumen-adjudicacion.html</t>
  </si>
  <si>
    <t xml:space="preserve">MENOR CUANTÍA NACIONAL Nº 59/2024 “MANTENIMIENTO PREVENTIVO Y CORRECTIVO DE ASCENSORES OTIS” </t>
  </si>
  <si>
    <t>https://www.contrataciones.gov.py/licitaciones/adjudicacion/1eff0548-6d03-61c8-b793-75b20ade95a0/resumen-adjudicacion.html</t>
  </si>
  <si>
    <t xml:space="preserve">LICITACIÓN PUBLICA NACIONAL N° 28/2024 "ADQUISICIÓN DE EQUIPOS INFORMÁTICOS Y OTROS”. </t>
  </si>
  <si>
    <t>TIAXIOM S.A</t>
  </si>
  <si>
    <t>https://www.contrataciones.gov.py/licitaciones/adjudicacion/1efa82bc-22e1-69e0-90d1-37c010110a62/resumen-adjudicacion.html</t>
  </si>
  <si>
    <t>LICITACIÓN PUBLICA NACIONAL N° 28/2024 "ADQUISICIÓN DE EQUIPOS INFORMÁTICOS Y OTROS</t>
  </si>
  <si>
    <t>EMPRENDIMIENTOS DEL SUR S.A</t>
  </si>
  <si>
    <t>PARASOFT S.R.L.</t>
  </si>
  <si>
    <t>DTA SYSTEMS S.A. EMISORA DE CAPITAL ABIERTO</t>
  </si>
  <si>
    <t>CELEXX S.A.</t>
  </si>
  <si>
    <t xml:space="preserve">DARIO RENE OLMEDO BENITEZ </t>
  </si>
  <si>
    <t>LICITACIÓN PUBLICA NACIONAL N° 63/2024 " MANTENIMIENTO PREVENTIVO Y ADQUISICIÓN DE COMPONENTES DE LA RED DE ESTACIONES METEOROLÓGICAS"</t>
  </si>
  <si>
    <t>TECH ENTERPRISE S.A.</t>
  </si>
  <si>
    <t>https://www.contrataciones.gov.py/licitaciones/adjudicacion/1efa83e9-b9f3-61ca-91e2-fb75525c5b1a/resumen-adjudicacion.html</t>
  </si>
  <si>
    <t>EBERHARD LEWKOWITZ S.R.L.</t>
  </si>
  <si>
    <t>MENOR CUANTIIA NACIONAL N° 66/24 "MANTENIMINETO PREVENTIVO Y ADQUISICION DE SENSORES PARA ESTACIONES DE USO HIDRO-GEOLOGIAS"</t>
  </si>
  <si>
    <t>https://www.contrataciones.gov.py/licitaciones/adjudicacion/1efa1081-4672-674a-bb64-975b9a96bbc6/resumen-adjudicacion.html</t>
  </si>
  <si>
    <t>MENOR CUANTÍA NACIONAL N° 90/2024 “AUDITORIA EXTERNA IMPOSITIVA Y REVISIÓN ESPECIAL SOBRE PROCESOS Y REPORTES FINANCIEROS DE RENDICIONES Y RECAUDACIONES – PERIODO 01/01/2024 AL 31/12/2024"</t>
  </si>
  <si>
    <t xml:space="preserve">PCG AUDITORES CONSULTORES </t>
  </si>
  <si>
    <t>https://www.contrataciones.gov.py/licitaciones/adjudicacion/1efe2f12-eae2-6420-a38e-6f6f9d79e4d6/resumen-adjudicacion.html</t>
  </si>
  <si>
    <t xml:space="preserve">LICITACIÓN PUBLICA NACIONAL Nº 62/2024 “MANTENIMIENTO Y REPARACIÓN DE OFICINAS DE LA DMH” </t>
  </si>
  <si>
    <t xml:space="preserve">EM CONSTRUCCIONES DE ERICO DAVID MEAURIO ALONSO </t>
  </si>
  <si>
    <t>https://www.contrataciones.gov.py/licitaciones/adjudicacion/1efa82ea-d259-6764-9fa0-a5b17b88b0d0/resumen-adjudicacion.html</t>
  </si>
  <si>
    <t>LICITACIÓN PUBLICA NACIONAL N° 16/2024 “REMODELACIÓN Y CONSTRUCCIONES VARIAS DEL AISP</t>
  </si>
  <si>
    <t>MES INGENIERIA S,A,</t>
  </si>
  <si>
    <t>https://www.contrataciones.gov.py/licitaciones/adjudicacion/1efa80b2-4968-6020-8b65-5d0f7b30b5d1/resumen-adjudicacion.html</t>
  </si>
  <si>
    <t>LICITACIÓN PUBLICA NACIONAL N° 02/2025 “MANTENIMIENTO PREVENTIVO Y CORRECTIVO DE CARROS BOMBA OSHKOSH DEL AISP Y EL AIG "</t>
  </si>
  <si>
    <t>https://www.contrataciones.gov.py/licitaciones/adjudicacion/1eff2ad4-56a6-616c-8d9c-33d30f781c93/resumen-adjudicacion.html</t>
  </si>
  <si>
    <t>MENOR CUANTÍA NACIONAL N° 79/2024 “SERVICIO DE MANTENIMIENTO Y ACTUALIZACIÓN DE LA FO DE LA RED</t>
  </si>
  <si>
    <t xml:space="preserve">TES INGENIERIA DE DIEGO RODRIGUEZ </t>
  </si>
  <si>
    <t>https://www.contrataciones.gov.py/licitaciones/adjudicacion/1efa73d1-8832-60c8-99fd-8f121bad96ab/resumen-adjudicacion.html</t>
  </si>
  <si>
    <t>REGIMIENTO 8 S.A.</t>
  </si>
  <si>
    <t>MENOR CUANTÍA NACIONAL N° 108/2024 “CONTRATACIÓN DE SERVICIO DE AUDITORIA EXTERNA DEL PROCESO DE PAGO Y LLAMADOS LICITATORIOS"</t>
  </si>
  <si>
    <t xml:space="preserve">BAKER TILLY PARAGUAY </t>
  </si>
  <si>
    <t>https://www.contrataciones.gov.py/licitaciones/adjudicacion/1eff51f0-f45a-69ce-8e59-17ba0e77d1ae/resumen-adjudicacion.html</t>
  </si>
  <si>
    <t>MENOR CUANTÍA NACIONAL N° 83/2024 “SERVICIO DE CONSULTORÍA DE ASISTENCIA TÉCNICA Y CAPACITACIÓN PARA EL MANTENIMIENTO Y MEJORA CONTINUA DEL SISTEMA DE CALIDAD ISO 9001:2015 DEL INAC "</t>
  </si>
  <si>
    <t xml:space="preserve">EXEC CONSULTORES </t>
  </si>
  <si>
    <t>https://www.contrataciones.gov.py/licitaciones/adjudicacion/1eff4665-fae4-6268-8c85-816117795596/resumen-adjudicacion.html</t>
  </si>
  <si>
    <t>MENOR CUANTÍA NACIONAL N° 110/2024 “CONTRATACIÓN DE SEGURO CONTRA TODO RIESGO DEL MDN Y AIG, DE VALORES CONTRA ROBO DEL AIG Y DPTO. TESORERÍA"</t>
  </si>
  <si>
    <t>RIO SEGUROS S.A. COMPAÑÍA DE SEGUROS</t>
  </si>
  <si>
    <t>https://www.contrataciones.gov.py/licitaciones/adjudicacion/1efa7359-52e3-6c00-bbbd-4b8508e2abc2/resumen-adjudicacion.html</t>
  </si>
  <si>
    <t>LICITACIÓN PUBLICA NACIONAL N° 03/2025 “CONTRATACIÓN DE SERVICIO DE ENLACE ALTERNATIVO DE INTERNET "</t>
  </si>
  <si>
    <t>NÚCLEO S.A.</t>
  </si>
  <si>
    <t>https://www.contrataciones.gov.py/licitaciones/adjudicacion/1f013a70-0818-6808-bbea-c915e3a972f9/resumen-adjudicacion.html</t>
  </si>
  <si>
    <t>LICITACIÓN PUBLICA NACIONAL N° 16/2024 “REMODELACIÓN Y CONSTRUCCIONES VARIAS DEL AISP”.</t>
  </si>
  <si>
    <t>DIEGO SZKLARKIERVICZ KALLER</t>
  </si>
  <si>
    <t>CONTRATACION POR EXCEPCION N° 02/2025 “MANTENIMIENTO DE ESCALERA MECANICA OTIS DEL AISP"</t>
  </si>
  <si>
    <t>CIA. COMERCIAL GENERAL INDUSTRIAL SOCIEDAD DE RESPONSABILIDAD LIMITADA</t>
  </si>
  <si>
    <t>https://www.contrataciones.gov.py/licitaciones/adjudicacion/1f0155be-d772-661c-92af-0172b40184f1/resumen-adjudicacion.html</t>
  </si>
  <si>
    <t>MENOR CUANTÍA NACIONAL N°04/25 “ADQUISICIÓN DE VEHICULO UTILITARIO PARA LA GERENCIA DE TRANSPORTE Y TALLERES”.</t>
  </si>
  <si>
    <t>GARDEN AUTOMOTORES S.A.</t>
  </si>
  <si>
    <t>FINIQUITADO</t>
  </si>
  <si>
    <t>https://www.contrataciones.gov.py/licitaciones/adjudicacion/1f02116e-5743-6b64-a300-19a02d56f67c/resumen-adjudicacion.html</t>
  </si>
  <si>
    <t>MENOR CUANTÍA NACIONAL N° 71/2024 “CONTRATACION DE SERVICIO AUDIOVISUAL PARA EVENTOS CEREMONIALES DE LA PRESIDENCIA "</t>
  </si>
  <si>
    <t>BASILIO MIGUEL BRITEZ LEGUIZAMON</t>
  </si>
  <si>
    <t>https://www.contrataciones.gov.py/licitaciones/adjudicacion/1efa5c5d-58a1-6d08-9230-cf62f092fab0/resumen-adjudicacion.html</t>
  </si>
  <si>
    <t>MENOR CUANTÍA NACIONAL N° 44/2024 “MANTENIMIENTO Y REPARACIÓN DE PARARRAYOS PDCE DEL AIG"</t>
  </si>
  <si>
    <t>VOLTMACHT INGENIERÍA S.A.</t>
  </si>
  <si>
    <t>https://www.contrataciones.gov.py/licitaciones/adjudicacion/1efa7417-750a-6eaa-9af1-23a19d20f9a6/resumen-adjudicacion.html</t>
  </si>
  <si>
    <t xml:space="preserve">LICITACIÓN PUBLICA NACIONAL N° 04/2025 "MANTENIMIENTO PREVENTIVO Y CORRECTIVO DE MAQUINARIAS Y EQUIPOS DE TRANSPORTE PESADOS AISP Y AIG – AD REFERENDUM" </t>
  </si>
  <si>
    <t>GILCO PAR S.R.L.</t>
  </si>
  <si>
    <t>https://www.contrataciones.gov.py/licitaciones/adjudicacion/1f021cba-148e-69a2-8eeb-5b20ef041987/resumen-adjudicacion.html</t>
  </si>
  <si>
    <t>LICITACION PUBLICA NACIONAL N° 04/2025 "MANTENIMIENTO PREVENTIVO Y CORRECTIVO DE MAQUINARIAS Y EQUIPOS DE TRANSPORTE PESADOS AISP Y AIG – AD REFERENDUM"</t>
  </si>
  <si>
    <t>LICITACION PUBLICA NACIONAL N° 04/2025 " MANTENIMIENTO PREVENTIVO Y CORRECTIVO DE MAQUINARIAS Y EQUIPOS DE TRANSPORTE PESADOS AISP Y AIG – AD REFERENDUM"</t>
  </si>
  <si>
    <t xml:space="preserve">LICITACIÓN PUBLICA NACIONAL N° 33/2024 “RENOVACION DE INFRAESTRUCTURA TECNOLOGICA PARA DEPENDENCIAS DE LA DINAC”. </t>
  </si>
  <si>
    <t xml:space="preserve">EMPRENDIMIENTOS DEL SUR S.A. </t>
  </si>
  <si>
    <t>https://www.contrataciones.gov.py/licitaciones/adjudicacion/1efa8479-6d35-6b18-ad5d-eb791189f53e/resumen-adjudicacion.html</t>
  </si>
  <si>
    <t>INFORMATION TECHNOLOGY CONSULTING SUPPORT  S.A.</t>
  </si>
  <si>
    <t>TIAXIOM S.A.</t>
  </si>
  <si>
    <t xml:space="preserve">CONTRATACIÓN DE SERVICIO DE LIMPIEZA DE ÁREAS VERDES EN LA ESTACION RADAR MRA – AD REFERÉNDUM </t>
  </si>
  <si>
    <t>GRUPO SAN ALFREDO S.R.L.</t>
  </si>
  <si>
    <t>https://www.contrataciones.gov.py/licitaciones/adjudicacion/1f03bcee-833a-6218-b327-2719d958771f/resumen-adjudicacion.html</t>
  </si>
  <si>
    <t xml:space="preserve">LICITACIÓN PUBLICA NACIONAL N° 04/2025 “MANTENIMIENTO PREVENTIVO Y CORRECTIVO DE MAQUINARIAS Y EQUIPOS DE TRANSPORTE PESADOS AISP Y AIG – AD REFERENDUM”. </t>
  </si>
  <si>
    <t>TRAKS CAR DE JORGE CLAUDIO MAURE NAVARRO</t>
  </si>
  <si>
    <t>MENOR CUANTÍA NACIONAL Nº 01/2025 “ADQUISICIÓN DE BATERIAS PARA LOS EQUIPOS DE ALIMENTACION ELECTRICA DE EMERGENCIA DEL AIG AD REFERENDUM”</t>
  </si>
  <si>
    <t>PROMEC S.R.L.</t>
  </si>
  <si>
    <t>https://www.contrataciones.gov.py/licitaciones/adjudicacion/1f03b045-5422-6274-9297-27130485c2c5/resumen-adjudicacion.html</t>
  </si>
  <si>
    <t xml:space="preserve">LICITACIÓN PUBLICA NACIONAL N° 09/2025 " AMPLIACION Y ADECUACION DEL AREA DE MOVIMIENTO DEL AEROPUERTO DE ENCARNACION - AD REFERENDUM”. </t>
  </si>
  <si>
    <t xml:space="preserve">EDIFICA CONSTRUCTORA S.A. </t>
  </si>
  <si>
    <t>https://www.contrataciones.gov.py/licitaciones/adjudicacion/1f03bdab-d466-6c0a-a0c2-4b3f8a68d6f4/resumen-adjudicacion.html</t>
  </si>
  <si>
    <t>MENOR CUANTIA NACIONAL N° 05/2025 “CONTRATACION DE SERVICIO DE LIMPIEZA DE OFICINAS PARA LA ESTACION RADAR MRA Y SUS DEPENDENCIAS – AD REFERENDUM”.</t>
  </si>
  <si>
    <t>PURO LIMPIO S.A.</t>
  </si>
  <si>
    <t>https://www.contrataciones.gov.py/licitaciones/adjudicacion/1f03c9b8-56e9-6dea-9639-35bd45daabee/resumen-adjudicacion.html</t>
  </si>
  <si>
    <t xml:space="preserve">LICITACION PUBLICA NACIONAL N° 71/2024 "ADQUISICION DE SILLAS TANDEM Y EQUIPAMIENTOS DE OFICINA”. </t>
  </si>
  <si>
    <t>TECNOFOR S.A.</t>
  </si>
  <si>
    <t>https://www.contrataciones.gov.py/licitaciones/adjudicacion/1f0371d8-59a5-6e90-9233-3734e97fd458/resumen-adjudicacion.html</t>
  </si>
  <si>
    <t>CONTRATACIÓN POR EXCEPCIÓN (CE) N° 03/2025 “CONTRATACIÓN DE RECOLECCIÓN DE BASURAS PARA EL AISP”.</t>
  </si>
  <si>
    <t>LA DISCIPLINA S.A</t>
  </si>
  <si>
    <t>https://www.contrataciones.gov.py/licitaciones/adjudicacion/1f03b035-70a8-6002-9df3-4f34bf30ff23/resumen-adjudicacion.html</t>
  </si>
  <si>
    <t>MENOR CUANTIA NACIONAL N° 14/2025 “CONTRATACIÓN DE SEGUROS VARIOS PARA EL INAC”</t>
  </si>
  <si>
    <t>ASEGURADORA DEL ESTE S.A.</t>
  </si>
  <si>
    <t>https://www.contrataciones.gov.py/licitaciones/adjudicacion/1f0534d1-bb47-60be-9f14-455b13edc0de/resumen-adjudicacion.html</t>
  </si>
  <si>
    <t>MENOR CUANTIA NACIONAL N° 06/2025 “PROVISIÓN Y MONTAJE DE ALUMBRADO PÚBLICO PARA EL INAC"</t>
  </si>
  <si>
    <t>EMPRESA PARAGUAYA DE ELECTRIFICACIÓN S.A.</t>
  </si>
  <si>
    <t>https://www.contrataciones.gov.py/licitaciones/adjudicacion/1f04d308-adf4-6680-87b6-bfe014e40768/resumen-adjudicacion.html</t>
  </si>
  <si>
    <t>MENOR CUANTIA NACIONAL N° 13/2025 “CONTRATACIÓN DE SERVICIO DE LIMPIEZA DE OFICINAS PARA GTT, CIPAA Y GUARDERÍA"</t>
  </si>
  <si>
    <t>https://www.contrataciones.gov.py/licitaciones/adjudicacion/1f063303-ff27-6bea-a0e0-73d13f2121ea/resumen-adjudicacion.html</t>
  </si>
  <si>
    <t>MENOR CUANTIA NACIONAL N° 03/2025 “SERVICIO DE AUDITORÍA PARA LA RE-CERTIFICACIÓN DEL SISTEMA DE GESTIÓN DE CALIDAD ISO 9001:2015 DE LA SDNA DE LA DAC - AD REFERENDUM"</t>
  </si>
  <si>
    <t>SGS PARAGUAY S.A.</t>
  </si>
  <si>
    <t>https://www.contrataciones.gov.py/licitaciones/adjudicacion/1f057fd5-6e95-6ba4-9662-d1c3cde8dd76/resumen-adjudicacion.html</t>
  </si>
  <si>
    <t>MENOR CUANTIA NACIONAL N° 11/2025 “ADQUISICIÓN DE CARPETAS PARA INFORMACIÓN METEOROLÓGICA AERONÁUTICA"</t>
  </si>
  <si>
    <t>VISUAL ARTES GRÁFICAS S.R.L.</t>
  </si>
  <si>
    <t>https://www.contrataciones.gov.py/licitaciones/adjudicacion/1f0580bf-c570-6c72-8fcb-6ff03d33e261/resumen-adjudicacion.html</t>
  </si>
  <si>
    <t>MENOR CUANTÍA NACIONAL N° 09/2025 “ADQUISICIÓN DE CARROS PORTA EQUIPAJES PARA EL AEROPUERTO INTERNACIONAL DE ENCARNACIÓN "</t>
  </si>
  <si>
    <t>CANTERO S.A</t>
  </si>
  <si>
    <t>https://www.contrataciones.gov.py/licitaciones/adjudicacion/1f06254e-71ec-6d10-84e9-f1e048e95a93/resumen-adjudicacion.html</t>
  </si>
  <si>
    <t>MENOR CUANTIA NACIONAL Nº 08/25 MANTENIMIENTO Y REPARACIÓN DE TECHOS DEL EDIFICIO DEL INAC.</t>
  </si>
  <si>
    <t>D Y D ARQUITECTURA</t>
  </si>
  <si>
    <t>https://www.contrataciones.gov.py/licitaciones/adjudicacion/1f0510d3-2e88-61b8-bc7d-67f316ac72fa/resumen-adjudicacion.html</t>
  </si>
  <si>
    <t xml:space="preserve">LICITACION PUBLICA NACIONAL N° 18/2025 “ADQUISICIÓN DE EQUIPO DE AGUA POTABLE PARA EL AEROPUERTO INTERNACIONAL DE ENCARNACIÓN – AD REFERÉNDUM" </t>
  </si>
  <si>
    <t>https://www.contrataciones.gov.py/licitaciones/adjudicacion/1f06bd5f-9681-6f28-b674-f342c56ff41a/resumen-adjudicacion.html</t>
  </si>
  <si>
    <t>LICITACION PUBLICA NACIONAL N° 17/2025 “ADQUISICIÓN DE REMOLCADOR Y BARRA REMOLQUE PARA EL AEROPUERTO INTERNACIONAL DE ENCARNACIÓN – AD REFERÉNDUM "</t>
  </si>
  <si>
    <t xml:space="preserve"> CANTERO S.A.</t>
  </si>
  <si>
    <t>https://www.contrataciones.gov.py/licitaciones/adjudicacion/1f06bd49-8cc8-6ea2-9061-4957aedf0940/resumen-adjudicacion.html</t>
  </si>
  <si>
    <t xml:space="preserve">LICITACION PUBLICA NACIONAL N° 19/2025 “ADQUISICIÓN DE EQUIPO DE DESAGOTE PARA EL AEROPUERTO INTERNACIONAL DE ENCARNACION – AD REFERENDUM" </t>
  </si>
  <si>
    <t>https://www.contrataciones.gov.py/licitaciones/adjudicacion/1f06d41c-6aac-69ba-95e3-61d88cf95e07/resumen-adjudicacion.html</t>
  </si>
  <si>
    <t>LICITACION PUBLICA NACIONAL N° 22/2025 “MANTENIMIENTO DE SEÑALIZACIÓN HORIZONTAL DE PISTA DEL AEROPUERTO DE ENCARNACIÓN</t>
  </si>
  <si>
    <t>SERVIAM PARAGUAY S.A</t>
  </si>
  <si>
    <t>https://www.contrataciones.gov.py/licitaciones/adjudicacion/1f06dfd7-69bb-62ec-aa81-fb810d701a8d/resumen-adjudicacion.html</t>
  </si>
  <si>
    <t>CONTRATACIÓN VÍA EXCEPCIÓN N° 04/2025 “SERVICIO DE RECOLECCIÓN DE RESIDUOS PARA EL AEROPUERTO INTERNACIONAL DE ENCARNACIÓN”</t>
  </si>
  <si>
    <t>BENITO ROGGIO E HIJOS S.A</t>
  </si>
  <si>
    <t>https://www.contrataciones.gov.py/licitaciones/adjudicacion/1f06c9f1-4e33-6c28-973b-9d9f4aab9248/resumen-adjudicacion.html</t>
  </si>
  <si>
    <t>LICITACION PUBLICA NACIONAL N° 25/2025 “ADQUISICION DE TORRES DE ILUMINACION DE PLATAFORMA EN EL AEROPUERTO INTERNACIONAL DE LA CIUDAD DE ENCARNACION (LLAVE EN MANO)"</t>
  </si>
  <si>
    <t>WAL METALÚRGICA Y CONSTRUCCIONES S.R.L.</t>
  </si>
  <si>
    <t>https://www.contrataciones.gov.py/licitaciones/adjudicacion/1f06e096-e22e-6df4-9339-7746fe0fdc17/resumen-adjudicacion.html</t>
  </si>
  <si>
    <t>LICITACIÓN PÚBLICA NACIONAL N° 07/2025 “ADECUACIÓN DE ÁREAS DE SEGURIDAD DEL AISP”.</t>
  </si>
  <si>
    <t xml:space="preserve">JULIO CESAR GOMEZ RODRIGUEZ </t>
  </si>
  <si>
    <t>https://www.contrataciones.gov.py/licitaciones/adjudicacion/1f0694dd-b197-6f88-a3c3-135a2ac4c812/resumen-adjudicacion.html</t>
  </si>
  <si>
    <t>LICITACIÓN PÚBLICA NACIONAL N° 08/2025 “SERVICIO DE LIMPIEZA DE OFICINAS DE LA DIRECCIÓN DE AERONÁUTICA</t>
  </si>
  <si>
    <t>PURO LIMPIO S.A</t>
  </si>
  <si>
    <t>https://www.contrataciones.gov.py/licitaciones/adjudicacion/1f06724f-4338-666a-88d0-2328342208d3/resumen-adjudicacion.html</t>
  </si>
  <si>
    <t>MENOR CUANTIA NACIONAL N° 07/2025 “MANTENIMIENTO PREVENTIVO Y CORRECTIVO DE GENERADORES DEL INAC</t>
  </si>
  <si>
    <t>SERVICIO TECNICO J.C. DE NERI JAVIER CABALLERO PAEZ</t>
  </si>
  <si>
    <t>https://www.contrataciones.gov.py/licitaciones/adjudicacion/1f06ed0d-b083-6ad8-a6dc-116a066a0b94/resumen-adjudicacion.html</t>
  </si>
  <si>
    <t>LICITACIÓN PUBLICA NACIONAL N° 07/2025 “ADECUACION DE AREAS DE SEGURIDAD DEL AISP”.</t>
  </si>
  <si>
    <t>JULIO CESAR GOMEZ RODRIGUEZ</t>
  </si>
  <si>
    <t>LPN N° 35/2025 “ADQUISICION Y ACTUALIZACION DE EQUIPAMIENTO DE AYUDAS VISUALES PARA EL AEROPUERTO INTERNACIONAL DE LA CIUDAD DE ENCARNACION”</t>
  </si>
  <si>
    <t>COMTEL S.A.</t>
  </si>
  <si>
    <t>https://www.contrataciones.gov.py/licitaciones/adjudicacion/1f079354-4290-69f2-8679-ade2fcea2d21/resumen-adjudicacion.html</t>
  </si>
  <si>
    <t xml:space="preserve">LPN N° 35/2025 “ADQUISICION Y ACTUALIZACION DE EQUIPAMIENTO DE AYUDAS VISUALES PARA EL AEROPUERTO INTERNACIONAL DE LA CIUDAD DE ENCARNACION” </t>
  </si>
  <si>
    <t>COMTEL S.A</t>
  </si>
  <si>
    <t xml:space="preserve">LICITACIÓN PÚBLICA NACIONAL N° 37/2025 “CONTRATACION DE SERVICIO DE LIMPIEZA PARA EL EDIFICIO ANTIGUO INAC, EDIFICIO CICARO, EDIFICIO CEA Y HANGAR DINAC – KOIKA”. </t>
  </si>
  <si>
    <t>https://www.contrataciones.gov.py/licitaciones/adjudicacion/1f077913-06d7-639e-87a6-e3d2fbcbd8a5/resumen-adjudicacion.html</t>
  </si>
  <si>
    <t xml:space="preserve">MENOR CUANTÍA NACIONAL Nº 12/25 “SERVICIO DE FUMIGACIÓN PARA EL AEROPUERTO INTERNACIONAL DE LA CIUDAD DE ENCARNACIÓN” </t>
  </si>
  <si>
    <t>JD SERVICIOS DE JORGE DANIEL ARGUELLO AQUINO</t>
  </si>
  <si>
    <t>https://www.contrataciones.gov.py/licitaciones/adjudicacion/1f0783fc-554b-6ed2-b9a9-e7b068f3d716/resumen-adjudicacion.html</t>
  </si>
  <si>
    <t>LICITACIÓN PÚBLICA NACIONAL N° 12/2025 “ADQUISICIÓN DE TRACTOR PARA ARRASTRE DE CARRITOS Y EQUIPOS PARA AEROPUERTO INTERNACIONAL DE ENCARNACIÓN”</t>
  </si>
  <si>
    <t>https://www.contrataciones.gov.py/licitaciones/adjudicacion/1f07db64-00ce-6034-94e9-2fb2ba32e0e9/resumen-adjudicacion.html</t>
  </si>
  <si>
    <t xml:space="preserve">LICITACIÓN PÚBLICA NACIONAL N° 13/2025 “ADQUISICIÓN DE ESCALERA DE PASAJEROS PARA AEROPUERTO INTERNACIONAL DE ENCARNACIÓN” </t>
  </si>
  <si>
    <t>https://www.contrataciones.gov.py/licitaciones/adjudicacion/1f07db7e-d86c-644a-8aae-8d248e298592/resumen-adjudicacion.html</t>
  </si>
  <si>
    <t>LICITACIÓN PÚBLICA NACIONAL N° 16/2025 “ADQUISICIÓN DE GENERADOR (GROUND POWER UNIT) PARA EL AEROPUERTO INTERNACIONAL DE ENCARNACIÓN – AD REFERÉNDUM”</t>
  </si>
  <si>
    <t>https://www.contrataciones.gov.py/licitaciones/adjudicacion/1f07db8b-0c37-6714-b6e2-e1a399e0cd48/resumen-adjudicacion.html</t>
  </si>
  <si>
    <t xml:space="preserve">MENOR CUANTÍA NACIONAL Nº 30/25 “ADQUISICIÓN DE BATERÍAS DE CICLO PROFUNDO Y OTROS PARA ESTACIONES METEOROLÓGICAS AUTOMÁTICAS” </t>
  </si>
  <si>
    <t>POTENSA HIDRAULICA S.R.L</t>
  </si>
  <si>
    <t>https://www.contrataciones.gov.py/licitaciones/adjudicacion/1f07c2dc-230a-647c-9996-affd1d35399c/resumen-adjudicacion.html</t>
  </si>
  <si>
    <t>MENOR CUANTÍA NACIONAL N° 32/2025 “ALQUILER DE MÁQUINA EXPENDEDORA DE CAFÉ PARA EL INAC</t>
  </si>
  <si>
    <t>NS CAFÉ</t>
  </si>
  <si>
    <t>https://www.contrataciones.gov.py/licitaciones/adjudicacion/1f082796-7061-615c-b8f0-6d28958f1435/resumen-adjudicacion.html</t>
  </si>
  <si>
    <t>LICITACIÓN PÚBLICA NACIONAL N° 30/2025 "CONTRATACION DE SEGUROS PARA VEHICULOS DE LA DINAC".</t>
  </si>
  <si>
    <t>ASEGURADORA DEL ESTE S.A. DE SEGUROS</t>
  </si>
  <si>
    <t>https://www.contrataciones.gov.py/licitaciones/adjudicacion/1f079191-84ae-6024-bf59-65f4126e90bd/resumen-adjudicacion.html</t>
  </si>
  <si>
    <t xml:space="preserve">LICITACIÓN PÚBLICA NACIONAL Nº 31/25 " ADQUISICION DE BODY SCANNER PARA EL AISP”. </t>
  </si>
  <si>
    <t>https://www.contrataciones.gov.py/licitaciones/adjudicacion/1f087fce-dd6c-6478-bbc1-d1f01e8cb302/resumen-adjudicacion.html</t>
  </si>
  <si>
    <t xml:space="preserve">MENOR CUANTÍA NACIONAL Nº 43/2025 “ADQUISICIÓN DE ROLLOS DE PAPEL TÉRMICO” </t>
  </si>
  <si>
    <t>LUGAL S.A.</t>
  </si>
  <si>
    <t>https://www.contrataciones.gov.py/licitaciones/adjudicacion/1f0882bd-4739-6cf2-987c-972231ef45d3/resumen-adjudicacion.html</t>
  </si>
  <si>
    <t>MENOR CUANTIA NACIONAL N° 24/2025 “ADQUISICIÓN DE ZANJADORA”</t>
  </si>
  <si>
    <t>AUREO S.A.</t>
  </si>
  <si>
    <t>https://www.contrataciones.gov.py/licitaciones/adjudicacion/1f067eaa-a945-6568-a419-7fedb8d4ece5/resumen-adjudicacion.html</t>
  </si>
  <si>
    <t>MENOR CUANTÍA NACIONAL N° 40/2025 “ADQUISICIÓN DE PISTOLA DE LUZ DE SEÑALIZACIÓN LED PARA LA TORRE DE CONTROL DEL AEROPUERTO DE ENCARNACIÓN”</t>
  </si>
  <si>
    <t>https://www.contrataciones.gov.py/licitaciones/adjudicacion/1f087fdc-f50b-66a2-8dd1-1fdc1b38e99d/resumen-adjudicacion.html</t>
  </si>
  <si>
    <t>MENOR CUANTIA NACIONAL Nº 48/25 “ADQUISICIÓN DE IMPRESOS Y FORMULARIOS PARA TESORERIA”</t>
  </si>
  <si>
    <t>LUGAL SOCIEDAD ANÓNIMA</t>
  </si>
  <si>
    <t>https://www.contrataciones.gov.py/licitaciones/adjudicacion/1f093c46-8369-6194-84d6-9937c9452971/resumen-adjudicacion.html</t>
  </si>
  <si>
    <t>MENOR CUANTIA NACIONAL Nº 15/25 "CONTRATACIÓN DE SERVICIO DE FUMIGACIÓN DEL AIG</t>
  </si>
  <si>
    <t>KAAVOTY</t>
  </si>
  <si>
    <t>https://www.contrataciones.gov.py/licitaciones/adjudicacion/1f0882da-4149-6672-8bfa-353e4368fae1/resumen-adjudicacion.html</t>
  </si>
  <si>
    <t xml:space="preserve">LICITACIÓN PÚBLICA NACIONAL N° 48/2025 “ADQUISICIÓN DE SISTEMA DE RETORNO AUTOMÁTICO DE BANDEJAS (ATRS) PARA LA DINAC”. </t>
  </si>
  <si>
    <t>OMNI S.A.</t>
  </si>
  <si>
    <t>https://www.contrataciones.gov.py/licitaciones/adjudicacion/1f09490d-7799-63fe-b7f7-ef57a94aab21/resumen-adjudicacion.html</t>
  </si>
  <si>
    <t>LICITACIÓN PÚBLICA NACIONAL N° 20/2025 “MANTENIMIENTO DE DEPÓSITOS DE CARGAS AÉREAS DEL AISP”.</t>
  </si>
  <si>
    <t>https://www.contrataciones.gov.py/licitaciones/adjudicacion/1f08988e-220b-6d4a-b70c-9562c88f7a19/resumen-adjudicacion.html</t>
  </si>
  <si>
    <t xml:space="preserve">MENOR CUANTIA NACIONAL Nº 20/25 “SERVICIO DE CONSULTORIA PARA EL PROYECTO EJECUTIVO DE LA TERMINAL DE CARGAS AÉREAS DEL AISP”. </t>
  </si>
  <si>
    <t>VICICON S.A.</t>
  </si>
  <si>
    <t>https://www.contrataciones.gov.py/licitaciones/adjudicacion/1f0a2cfe-69e5-6de0-ab72-c74213185b9b/resumen-adjudicacion.html</t>
  </si>
  <si>
    <t xml:space="preserve">MENOR CUANTIA NACIONAL Nº 35/25 “ADQUISICIÓN DE ANTENAS DE COMUNICACIÓN PARA EL CCU-MRA”. </t>
  </si>
  <si>
    <t>SETCOM DE JOSE ANTONIO DUARTE SANTA CRUZ</t>
  </si>
  <si>
    <t>https://www.contrataciones.gov.py/licitaciones/adjudicacion/1f093ccb-15ba-68c0-a740-972b0af8a7e7/resumen-adjudicacion.html</t>
  </si>
  <si>
    <t xml:space="preserve">MENOR CUANTIA NACIONAL Nº 41/25 “REMODELACIÓN DE LA TORRE DE CONTROL DEL AISP”. </t>
  </si>
  <si>
    <t>TES INGENIERIA DE DIEGO RODRIGUEZ</t>
  </si>
  <si>
    <t>https://www.contrataciones.gov.py/licitaciones/adjudicacion/1f097afb-c2db-6af4-b470-714e19aebc73/resumen-adjudicacion.html</t>
  </si>
  <si>
    <t>MENOR CUANTIA NACIONAL Nº 17/25 “CONTRATACION DE SERVICIO DE VIDEO CABLE E INTERNET WIFI PARA LA DINAC”.</t>
  </si>
  <si>
    <t>TELEFONICA CELULAR DEL PARAGUAY S.A.E. (TELECEL S.A.E.)</t>
  </si>
  <si>
    <t>https://www.contrataciones.gov.py/licitaciones/adjudicacion/1f094804-f9d5-6a34-ab2b-6f13f7c6980d/resumen-adjudicacion.html</t>
  </si>
  <si>
    <t>MENOR CUANTIA NACIONAL Nº 18/25 “SERVICIO DE CONSULTORIA PARA EL MANTENIMIENTO Y LA MEJORA CONTINUA DEL SISTEMA DE GESTIÓN DE CALIDAD ISO 9001:2015 VINCULADOS A LOS PROCESOS DEPENDIENTES DE LA DIRECCIÓN DE AEROPUERTOS”.</t>
  </si>
  <si>
    <t>EXEC CONSULTORES</t>
  </si>
  <si>
    <t>MENOR CUANTIA NACIONAL Nº 21/25 “SERVICIO DE LIMPIEZA PARA LA DIRECCIÓN DE METEOROLOGIA E HIDROLOGIA”.</t>
  </si>
  <si>
    <t>ACTICOM S.A.</t>
  </si>
  <si>
    <t>https://www.contrataciones.gov.py/licitaciones/adjudicacion/1f093df5-7ce2-6de2-a616-69fb0e38c43e/resumen-adjudicacion.html</t>
  </si>
  <si>
    <t>CONTRATACION POR EXCEPCION N°06/2025 “CONTRATACION DEL SERVICIO DE ESCRIBANIA PARA LA TRANSFERENCIA DEL PREDIO DEL AEROPUERTO DE ENCARNACION”</t>
  </si>
  <si>
    <t>BLAS FERNANDO TURTOLA CALO</t>
  </si>
  <si>
    <t>https://www.contrataciones.gov.py/licitaciones/adjudicacion/1f0a9b2c-e7e0-6d20-9a1f-eb4172de5e44/resumen-adjudicacion.html</t>
  </si>
  <si>
    <t xml:space="preserve">MENOR CUANTIA NACIONAL Nº 33/25 “MANTENIMIENTO Y REPARACION DE TRANSFORMADORES DEL SISTEMA DE TELECOMUNICACIONES AERONAUTICOS”. </t>
  </si>
  <si>
    <t>TRAFOSUR S.A.</t>
  </si>
  <si>
    <t>https://www.contrataciones.gov.py/licitaciones/adjudicacion/1f08e447-f174-678a-84ae-bf611ff07cea/resumen-adjudicacion.html</t>
  </si>
  <si>
    <t>MENOR CUANTIA NACIONAL Nº 45/25 “MANTENIMIENTO Y REPARACION DE ARCHIVO CENTRAL”</t>
  </si>
  <si>
    <t>VIS VILLANUEVA INGENIERIA Y SERVICIOS S.R.L.</t>
  </si>
  <si>
    <t>https://www.contrataciones.gov.py/licitaciones/adjudicacion/1f09898f-743a-6af6-bbca-0bcdfcf3b459/resumen-adjudicacion.html</t>
  </si>
  <si>
    <t>LICITACION PUBLICA NACIONAL N° 49/2025 “MANTENIMIENTO DE SEÑALIZACION HORIZONTAL DE PISTA DEL AIG Y AERODROMOS DEL INTERIOR”</t>
  </si>
  <si>
    <t>DIBEC CONSTRUCCIONES DE DIEGO BECONI OCHIPINTI</t>
  </si>
  <si>
    <t>https://www.contrataciones.gov.py/licitaciones/adjudicacion/1f0ae9a8-d37c-627e-b604-5d13004b2994/resumen-adjudicacion.html</t>
  </si>
  <si>
    <t>LICITACIÓN PUBLICA NACIONAL Nº 29/2025 "ADQUISICION DE MODULOS PARA SISTEMAS DE VIGILANCIA Y NAVEGACION PARA CCU -MRA Y AIG"</t>
  </si>
  <si>
    <t>https://www.contrataciones.gov.py/licitaciones/adjudicacion/1f0a9c20-d647-6a24-a2f5-479bfc09856e/resumen-adjudicacion.html</t>
  </si>
  <si>
    <t>TECMONT S.A.</t>
  </si>
  <si>
    <t>LICITACIÓN PUBLICA NACIONAL (LPN) N° 28/2025 "ADQUISICION Y PUESTA EN MARCHA DE ACONDICIONADORES DE AIRE COMPACTO DEL AISP".</t>
  </si>
  <si>
    <t>RICARDO ANDRES GONZALEZ ORTIZ</t>
  </si>
  <si>
    <t>https://www.contrataciones.gov.py/licitaciones/adjudicacion/1f08cab8-e0b4-63a8-8098-ed775a90f95a/resumen-adjudicacion.html</t>
  </si>
  <si>
    <t>MENOR CUANTIA NACIONAL Nº 49/25 “SERVICIO DE DECORACIÓN NAVIDEÑA PARA EL AISP”</t>
  </si>
  <si>
    <t>SENSICRED S.A.</t>
  </si>
  <si>
    <t>https://www.contrataciones.gov.py/licitaciones/adjudicacion/1f0b0e16-2322-6080-a587-e5d8708d2c9c/resumen-adjudicacion.html</t>
  </si>
  <si>
    <t>MENOR CUANTIA NACIONAL Nº 36/25 “ADQUISICION DE PINTURAS Y OTROS”</t>
  </si>
  <si>
    <t>ELECTRICIDAD YACYRETA S.A.</t>
  </si>
  <si>
    <t>https://www.contrataciones.gov.py/licitaciones/adjudicacion/1f0ab596-d9e0-687c-8415-59051def6ff3/resumen-adjudicacion.html</t>
  </si>
  <si>
    <t>MENOR CUANTIA NACIONAL Nº 22/25 “ADQUISICIÓN DE EQUIPOS ELECTRONICOS PARA EL CCU MRA”</t>
  </si>
  <si>
    <t>SEGEL S.A.</t>
  </si>
  <si>
    <t>https://www.contrataciones.gov.py/licitaciones/adjudicacion/1f0af35b-a220-6cae-9d26-a3b3809fc23a/resumen-adjudicacion.html</t>
  </si>
  <si>
    <t>MENOR CUANTIA NACIONAL Nº 42/25 ADQUISICIÓN DE EQUIPOS PARA EL DEPARTAMENTO DE MEDIO AMBIENTE DEL AISP.</t>
  </si>
  <si>
    <t>INNOVACIONES TECNOLOGICAS</t>
  </si>
  <si>
    <t>https://www.contrataciones.gov.py/licitaciones/adjudicacion/1f0ab7ba-a696-66c6-9b74-2353b07a6a9b/resumen-adjudicacion.html</t>
  </si>
  <si>
    <t xml:space="preserve">MENOR CUANTIA NACIONAL Nº 31/25 ADQUISICIÓN DE ENCAUSADORES Y OTROS PARA LA DINAC” </t>
  </si>
  <si>
    <t>KA´AVOTORY IND Y COM. DE FANY ALICIE CARDOZO BRITEZ</t>
  </si>
  <si>
    <t>https://www.contrataciones.gov.py/licitaciones/adjudicacion/1f0ae9e9-9f0b-685a-92c4-49df6015ecfd/resumen-adjudicacion.html</t>
  </si>
  <si>
    <t xml:space="preserve">LICITACIÓN PÚBLICA NACIONAL N° 49/25 “MANTENIMIENTO Y SEÑALIZACIÓN HORIZONTAL DE PISTA DEL AIG Y AERÓDROMOS DEL INTERIOR” </t>
  </si>
  <si>
    <t>CONSTRUCTORA ACARAY S.A.</t>
  </si>
  <si>
    <t>MENOR CUANTIA NACIONAL Nº 26/25 ADQUISICIÓN DE UPS PARA EQUIPOS DE TELECOMUNICACIONES AERONAUTICAS DE LA TORRE DE CONTROL DEL AEROPUERTO DE ENCARNACIÓN</t>
  </si>
  <si>
    <t>SIEMI S.R.L.</t>
  </si>
  <si>
    <t>https://www.contrataciones.gov.py/licitaciones/adjudicacion/1f0aea71-aa49-6838-90e3-59afd9678967/resumen-adjudicacion.html</t>
  </si>
  <si>
    <t>LICITACIÓN PUBLICA NACIONAL (LPN) N° 50/2025 "ADQUISICION Y MONTAJE DE EQUIPOS DE RAYOS X PARA BODEGA DEL AEROPUERTO DE ENCARNACION</t>
  </si>
  <si>
    <t>FUNCION DIGITAL PARAGUAY S.A</t>
  </si>
  <si>
    <t>https://www.contrataciones.gov.py/licitaciones/adjudicacion/1f0adae9-5e79-68f0-be08-7d9f3194502d/resumen-adjudicacion.html</t>
  </si>
  <si>
    <t>MANTENIMIENTO DE ESTACIONAMIENTO PÚBLICO DEL AISP - AD REFERENDUM</t>
  </si>
  <si>
    <t>YUKON S.A</t>
  </si>
  <si>
    <t>https://www.contrataciones.gov.py/licitaciones/adjudicacion/1f07dd25-ca06-618c-a3b8-d3377b948afb/resumen-adjudicacion.html</t>
  </si>
  <si>
    <t>MENOR CUANTIA NACIONAL Nº 39/25 “ADQUISICIÓN DE CARRITOS PORTA PALLETS PARA EL AISP</t>
  </si>
  <si>
    <t>MARFIL IND&amp;COM DE CESAR GAMARRA</t>
  </si>
  <si>
    <t>https://www.contrataciones.gov.py/licitaciones/adjudicacion/1f0affb2-2003-6880-b260-3723f7f44b6b/resumen-adjudicacion.html</t>
  </si>
  <si>
    <t>LICITACIÓN PÚBLICA NACIONAL N° 78/2025 “CONTRATACIÓN DE SERVICIO DE CENTRO DE COPIADO PARA LA DINAC</t>
  </si>
  <si>
    <t>PRINTEC S.A</t>
  </si>
  <si>
    <t>https://www.contrataciones.gov.py/licitaciones/adjudicacion/1f0b99e8-75c5-636a-b1d5-b7c0d47901bf/resumen-adjudicacion.html</t>
  </si>
  <si>
    <t>LICITACIÓN PÚBLICA NACIONAL N° 65/2025 “ADQUISICIÓN Y MONTAJE DE EQUIPO DE RAYOS X PARA EXPORTACIÓN DEL AISP</t>
  </si>
  <si>
    <t>VERIFICACIÓN</t>
  </si>
  <si>
    <t>https://www.contrataciones.gov.py/licitaciones/adjudicacion/1f0b9a24-e114-6e5e-a7d2-95f37f9a3715/resumen-adjudicacion.html</t>
  </si>
  <si>
    <t>LICITACIÓN PÚBLICA NACIONAL N° 38/2025 “MANTENIMIENTO PREVENTIVO, CORRECTIVO Y ACTUALIZACION DEL SISTEMA DE ESTACIONAMIENTO TARIFADO DEL AISP</t>
  </si>
  <si>
    <t>EXCELSIS S.A</t>
  </si>
  <si>
    <t>https://www.contrataciones.gov.py/licitaciones/adjudicacion/1f0b97a9-db77-6992-a5d1-13af3dac642d/resumen-adjudicacion.html</t>
  </si>
  <si>
    <t>MENOR CUANTIA NACIONAL Nº 58/25 “ADQUISICIÓN DE EQUIPOS E INSTRUMENTOS DE MEDICION</t>
  </si>
  <si>
    <t>SOLNET S.A</t>
  </si>
  <si>
    <t>https://www.contrataciones.gov.py/licitaciones/adjudicacion/1f0b592b-c91e-6b40-9774-2beaa30bea47/resumen-adjudicacion.html</t>
  </si>
  <si>
    <t>CONTRATACION POR EXCEPCION N° 07/2025 “SERVICIO DE RECOLECCION DE RESIDUOS SOLIDOS PARA EL AIG”</t>
  </si>
  <si>
    <t>ECOTOAL S.A</t>
  </si>
  <si>
    <t>https://www.contrataciones.gov.py/licitaciones/adjudicacion/1f0c163f-a704-60ba-98f5-13cec49f894c/resumen-adjudicacion.html</t>
  </si>
  <si>
    <t>MENOR CUANTIA NACIONAL Nº 52/25 “ADQUISICIÓN DE CUBIERTAS PARA VEHICULOS DE LA DINAC”</t>
  </si>
  <si>
    <t>RG S.A</t>
  </si>
  <si>
    <t>https://www.contrataciones.gov.py/licitaciones/adjudicacion/1f0b8cda-d68b-6692-bf44-5f7842066891/resumen-adjudicacion.html</t>
  </si>
  <si>
    <t>MENOR CUANTIA NACIONAL Nº 79/25 “ADQUISICIÓN DE CHALECOS REFLECTIVOS Y OTROS PARA LA DIRECCION DE AEROPUERTOS”</t>
  </si>
  <si>
    <t xml:space="preserve">UNIMER S.A </t>
  </si>
  <si>
    <t>https://www.contrataciones.gov.py/licitaciones/adjudicacion/1f0bf1de-a98d-6262-9223-65330e89e32c/resumen-adjudicacion.html</t>
  </si>
  <si>
    <t>MENOR CUANTIA NACIONAL Nº 67/25 “ADQUISICIÓN DE SISTEMA DE PARARRAYOS PARA EL AEROPUERTO INTERNACIONAL DE ENCARNACIÓN”</t>
  </si>
  <si>
    <t>VOLTMACHT INGENIERIA S.A</t>
  </si>
  <si>
    <t>https://www.contrataciones.gov.py/licitaciones/adjudicacion/1f0c0920-0bd4-6512-b273-efc2897f40e4/resumen-adjudicacion.html</t>
  </si>
  <si>
    <t>MENOR CUANTIA NACIONAL Nº 23/25 “ADQUISICIÓN DE RADIO DIFUSIÓN Y EQUIPAMIENTO DE RADIO ENLACE”</t>
  </si>
  <si>
    <t>INNOVACIONES TECNOLOGICAS S.A</t>
  </si>
  <si>
    <t>https://www.contrataciones.gov.py/licitaciones/adjudicacion/1f0b8cdf-58e7-69e8-9862-d7c3d3a4737e/resumen-adjudicacion.html</t>
  </si>
  <si>
    <t xml:space="preserve"> MENOR CUANTIA NACIONAL Nº 56/25 “ADQUISICIÓN Y RECARGA DE EXTINTORES PARA LA DINAC”</t>
  </si>
  <si>
    <t xml:space="preserve">FIRE MASTER S.R.L </t>
  </si>
  <si>
    <t>https://www.contrataciones.gov.py/licitaciones/adjudicacion/1f0c1743-661a-6bf8-bee4-991a96d9592f/resumen-adjudicacion.html</t>
  </si>
  <si>
    <t>MENOR CUANTIA NACIONAL Nº 53/25 “ADQUISICIÓN DE TONER Y CARTUCHOS PARA LA DINAC”</t>
  </si>
  <si>
    <t>OFFICE COMPU S.A</t>
  </si>
  <si>
    <t>MENOR CUANTIA NACIONAL Nº 74/25 “REMODELACIÓN DE SALONES VIP DE RRPP Y READECUACIÓN DE SALA CGTIC”</t>
  </si>
  <si>
    <t>DIEGO JOAQUIN RODRIGUEZ BARRIOS</t>
  </si>
  <si>
    <t>https://www.contrataciones.gov.py/licitaciones/adjudicacion/1f0beffd-7619-677e-9dd2-bf37340af8ea/resumen-adjudicacion.html</t>
  </si>
  <si>
    <t>MENOR CUANTIA NACIONAL Nº 73/25 “SUSCRIPCION A LA REVISTA JURIDICA”</t>
  </si>
  <si>
    <t>LA LEY PARAGUAYA S.A</t>
  </si>
  <si>
    <t>https://www.contrataciones.gov.py/licitaciones/adjudicacion/1f0bf22a-0926-66ce-963d-67175d024517/resumen-adjudicacion.html</t>
  </si>
  <si>
    <t>MENOR CUANTIA NACIONAL Nº 64/25 “CONTRATACIÓN DE SERVICIO DE JARDINERIA PARA EL AISP Y AIG”</t>
  </si>
  <si>
    <t>CARLOS RUBEN OVIEDO CENTURION</t>
  </si>
  <si>
    <t>https://www.contrataciones.gov.py/licitaciones/adjudicacion/1f0c1585-b896-61d0-9540-49401da75aaa/resumen-adjudicacion.html</t>
  </si>
  <si>
    <t>PARAGUAY INSUMOS.COM. S.A</t>
  </si>
  <si>
    <t>https://www.contrataciones.gov.py/licitaciones/adjudicacion/1f0c4a15-2339-619a-b3c7-23a3e7e39939/resumen-adjudicacion.html</t>
  </si>
  <si>
    <t xml:space="preserve">LICITACIÓN PÚBLICA NACIONAL N° 61/2025 “CONTRATACION DE SEGURO PARA LA COBERTURA DE RESPONSABILIDAD CIVIL Y LA INFRAESTRUCTURA AEROPORTUARIA” </t>
  </si>
  <si>
    <t>COASEGURO ASEGURADORA YACYRETA S.A.</t>
  </si>
  <si>
    <t>https://www.contrataciones.gov.py/licitaciones/adjudicacion/1f0c48af-5052-617a-9776-07e329f5c2fb/resumen-adjudicacion.html</t>
  </si>
  <si>
    <t>SOLUCAO TECNOLOGIA S.A</t>
  </si>
  <si>
    <t>MENOR CUANTIA NACIONAL Nº 68/25 “MANTENIMIENTO DE PUERTAS AUTOMATICAS DEL AISP”</t>
  </si>
  <si>
    <t>OSVALDO NOEL BENITEZ ACOSTA</t>
  </si>
  <si>
    <t>https://www.contrataciones.gov.py/licitaciones/adjudicacion/1f0c46de-49a7-6122-86ee-fb5270bd28c6/resumen-adjudicacion.html</t>
  </si>
  <si>
    <t>MENOR CUANTIA NACIONAL Nº 75/25 “SERVICIO DE FUMIGACION PARA EL INAC Y EL HANGAR DINAC- KOICA</t>
  </si>
  <si>
    <t>https://www.contrataciones.gov.py/licitaciones/adjudicacion/1f0bff02-4832-62e8-9ebb-33207dddae94/resumen-adjudicacion.html</t>
  </si>
  <si>
    <t>MENOR CUANTIA NACIONAL Nº 85/25 “CONTRATACIÓN DE SERVICIO DE FUMIGACION”</t>
  </si>
  <si>
    <t>https://www.contrataciones.gov.py/licitaciones/adjudicacion/1f0c0988-05ad-65ea-9fc1-8d0d02c28410/resumen-adjudicacion.html</t>
  </si>
  <si>
    <t>MENOR CUANTIA NACIONAL Nº 82/25 “MANTENIMIENTO DE LOS GENERADORES DE HIDROGENO DE LOS SISTEMAS DE OBSERVACION AEROLOGICA DE LA DINAC”</t>
  </si>
  <si>
    <t>EBERHARD LEWKOWITZ S.R.L</t>
  </si>
  <si>
    <t>https://www.contrataciones.gov.py/licitaciones/adjudicacion/1f0bf1c9-0ffa-6024-9684-e5d1908fd275/resumen-adjudicacion.html</t>
  </si>
  <si>
    <t xml:space="preserve">LICITACIÓN PÚBLICA NACIONAL N° 87/2025 “ADQUISICION DE ESTACIONES HIDROMETEOROLOGICAS AUTOMATICAS, EN EL MARCO DEL COMPROMISO INSTITUCIONAL ESTABLECIDO EN EL CONTRATO DE GESTION POR RESULTADOS CNEP-DINAC” </t>
  </si>
  <si>
    <t>https://www.contrataciones.gov.py/licitaciones/adjudicacion/1f0be375-4798-613c-9c6e-ddddfc20ec88/resumen-adjudicacion.html</t>
  </si>
  <si>
    <t>MENOR CUANTIA NACIONAL Nº 25/25 “ADQUISICIÓN DE EQUIPOS MEDICOS PARA EL AEROPUERTO INTERNACIONAL DE ENCARNACION”</t>
  </si>
  <si>
    <t xml:space="preserve">GAESA S.A </t>
  </si>
  <si>
    <t>https://www.contrataciones.gov.py/licitaciones/adjudicacion/1f0c172c-497a-6f6e-bd4b-7924870879e2/resumen-adjudicacion.html</t>
  </si>
  <si>
    <t>MENOR CUANTIA NACIONAL Nº 37/25 “ADQUISICIÓN DE EQUIPOS MEDICOS PARA EL AISP”</t>
  </si>
  <si>
    <t xml:space="preserve">LCM S.A </t>
  </si>
  <si>
    <t>https://www.contrataciones.gov.py/licitaciones/adjudicacion/1f0c4791-bc68-6fd6-b38c-85829a82a2e0/resumen-adjudicacion.html</t>
  </si>
  <si>
    <t>MENOR CUANTIA NACIONAL Nº 61/25 “MANTENIMIENTO PREVENTIVO Y CORRECTIVO DE ASCENSORES ATLAS.”</t>
  </si>
  <si>
    <t>https://www.contrataciones.gov.py/licitaciones/adjudicacion/1f0bff1b-6361-6da2-b9d6-4fdf313382f5/resumen-adjudicacion.html</t>
  </si>
  <si>
    <t>MICROTEK DE GUSTAVO DANIEL ROJAS</t>
  </si>
  <si>
    <t xml:space="preserve">LICITACIÓN PÚBLICA NACIONAL N°45/2025 “MANTENIMIENTO Y REPARACION DE ACONDICIONADORES DE AIRES Y OTROS PARA EL AISP, AERODROMOS DEL INTERIOR Y RADAR”  </t>
  </si>
  <si>
    <t>RICARDO ANDRES GOZALEZ ORTIZ</t>
  </si>
  <si>
    <t>https://www.contrataciones.gov.py/licitaciones/adjudicacion/1f0c3f89-786b-6f64-a05a-5ffe03fb9a49/resumen-adjudicacion.html</t>
  </si>
  <si>
    <t>MENOR CUANTIA NACIONAL Nº 54/25 “ADQUISICIÓN DE EQUIPOS, HERRAMIENTAS Y OTROS PARA LA DINAC”</t>
  </si>
  <si>
    <t>https://www.contrataciones.gov.py/licitaciones/adjudicacion/1f0c1737-ea4a-67b8-bc17-512394426f06/resumen-adjudicacion.html</t>
  </si>
  <si>
    <t>MENOR CUANTIA NACIONAL Nº 62/25 “ADQUISICION DE MEZCLA ASFALTICA EN FRIO PARA EL AISP”</t>
  </si>
  <si>
    <t>ECOPAV S.A</t>
  </si>
  <si>
    <t>https://www.contrataciones.gov.py/licitaciones/adjudicacion/1f0c14b8-48fd-6ddc-8772-138a06952b40/resumen-adjudicacion.html</t>
  </si>
  <si>
    <t>MENOR CUANTIA NACIONAL Nº 70/25 “ADQUISICIÓN DE MUEBLES PARA LAS OFICINAS Y AREA DE RECEPCIÓN DE LA DMH”</t>
  </si>
  <si>
    <t>GRUPO NS EQUIPAMIENTOS S.A</t>
  </si>
  <si>
    <t>https://www.contrataciones.gov.py/licitaciones/adjudicacion/1f0c4adf-4f5e-6fb6-a735-014072b7279f/resumen-adjudicacion.html</t>
  </si>
  <si>
    <t>MENOR CUANTIA NACIONAL Nº 46/25 “CONTRATACIÓN DE SERVICIO DE CEREMONIAL Y OTROS PARA LA DINAC”</t>
  </si>
  <si>
    <t>ALIMENTOS Y SERVICIOS S.R.L</t>
  </si>
  <si>
    <t>https://www.contrataciones.gov.py/licitaciones/adjudicacion/1f0c0a49-e9dc-6ce0-8c7c-87db6711ca03/resumen-adjudicacion.html</t>
  </si>
  <si>
    <t>MENOR CUANTIA NACIONAL Nº 60/25 “MANTENIMIENTO, REPARACION E IMPERMEABILIZACION DEL AIG”</t>
  </si>
  <si>
    <t>BF INGENIERIA &amp; SERVICIOS</t>
  </si>
  <si>
    <t>https://www.contrataciones.gov.py/licitaciones/adjudicacion/1f0bf21c-6bff-64fc-8c58-3f23e120de97/resumen-adjudicacion.html</t>
  </si>
  <si>
    <t>MENOR CUANTIA NACIONAL Nº 27/25 “ADQUISICIÓN Y MONTAJE DE ILUMINACION LED DE FACHADA DEL AISP”</t>
  </si>
  <si>
    <t>SAETA INGENIERIA DE FRANCYS MARECO</t>
  </si>
  <si>
    <t>https://www.contrataciones.gov.py/licitaciones/adjudicacion/1f0bfc70-5ff3-6ec0-8f52-af1bcd672dc2/resumen-adjudicacion.html</t>
  </si>
  <si>
    <t>MENOR CUANTIA NACIONAL Nº 55/25 “ADQUISICIÓN DE TARJETAS PARA CARNETS DE IDENTIFICACIÓN Y ACCESORIOS”</t>
  </si>
  <si>
    <t>TIME S.R.L</t>
  </si>
  <si>
    <t>https://www.contrataciones.gov.py/licitaciones/adjudicacion/1f0c4734-7467-660e-8db8-4d6c800773a6/resumen-adjudicacion.html</t>
  </si>
  <si>
    <t xml:space="preserve">LICITACIÓN PÚBLICA NACIONAL N° 69/2025 “ADQUISICION E IMPLEMENTACION DE SISTEMA E-GATE PARA ACCESO A LA ZONA DE EMBARQUE DEL AISP (LLAVE EN MANO),” </t>
  </si>
  <si>
    <t>https://www.contrataciones.gov.py/licitaciones/adjudicacion/1f0be2a0-f89d-6cbe-a20c-796a182d3076/resumen-adjudicacion.html</t>
  </si>
  <si>
    <t xml:space="preserve">LICITACIÓN PÚBLICA NACIONAL N° 63/2025 “ACTUALIZACION Y ASISTENCIA TECNICA DEL SISTEMA AIXM” </t>
  </si>
  <si>
    <t>TECMONT S.A</t>
  </si>
  <si>
    <t>https://www.contrataciones.gov.py/licitaciones/adjudicacion/1f0be231-ea68-6096-86df-37c2ab39816f/resumen-adjudicacion.html</t>
  </si>
  <si>
    <t xml:space="preserve">LICITACIÓN PÚBLICA NACIONAL N° 68/2025 “ADQUISICION DE EQUIPO COMPACTO DE ACONDICIONADOR DE AIRE PARA EL AIG”. </t>
  </si>
  <si>
    <t>RAGO IMPORT DE RICARDO ORTIZ</t>
  </si>
  <si>
    <t>https://www.contrataciones.gov.py/licitaciones/adjudicacion/1f0c62a4-a1b0-66d4-a722-d77ed74828c0/resumen-adjudicacion.html</t>
  </si>
  <si>
    <t>MENOR CUANTIA NACIONAL Nº 69/25 “MANTENIMIENTO DE CAMARA FRIGORIFICA DEL AISP”</t>
  </si>
  <si>
    <t>https://www.contrataciones.gov.py/licitaciones/adjudicacion/1f0c47e1-b578-6c26-aa91-c3bebe2c7d55/resumen-adjudicacion.html</t>
  </si>
  <si>
    <t>ABRACOMAQ S.R.L</t>
  </si>
  <si>
    <t>MENOR CUANTIA NACIONAL Nº 19/25 “CONSTRUCCIÓN DE POZO ARTESIANO EN EL AEROPUERTO DE MCAL ESTIGARRIBIA”</t>
  </si>
  <si>
    <t>JANNELY DE LOS ANGELES DOMINGUEZ ARZAMENDIA</t>
  </si>
  <si>
    <t>https://www.contrataciones.gov.py/licitaciones/adjudicacion/1f0b8d5f-43d0-616a-9c99-0d1d2b1c662b/resumen-adjudicacion.html</t>
  </si>
  <si>
    <t>MENOR CUANTIA NACIONAL Nº 47/25 “MANTENIMIENTO DE SERVIDORES Y SOPORTE TECNICO PARA MICROSOFT”</t>
  </si>
  <si>
    <t>INFORMATION TECHNOLOGY CONSULTING SUPPORT SOCIEDAD ANONIMA</t>
  </si>
  <si>
    <t>https://www.contrataciones.gov.py/licitaciones/adjudicacion/1f0b8d2f-9e3b-6f8a-b799-7d7deeb28ffc/resumen-adjudicacion.html</t>
  </si>
  <si>
    <t xml:space="preserve">LICITACIÓN PÚBLICA NACIONAL N° 24/2025 “MANTENIMIENTO CORRECTIVO DEL RADAR SECUNDARIO – SGCO” </t>
  </si>
  <si>
    <t>https://www.contrataciones.gov.py/licitaciones/adjudicacion/1f0c1624-a706-64e8-9dd5-cdeced949981/resumen-adjudicacion.html</t>
  </si>
  <si>
    <t xml:space="preserve">LICITACIÓN PÚBLICA NACIONAL N° 52/2025 “ADQUISICION DE CPW VCS Y GRABADORES IARM PARA CCU MRA” </t>
  </si>
  <si>
    <t xml:space="preserve">COMTEL S.A </t>
  </si>
  <si>
    <t>https://www.contrataciones.gov.py/licitaciones/adjudicacion/1f0c09ab-e6aa-61e2-86a7-b7ffea2a4869/resumen-adjudicacion.html</t>
  </si>
  <si>
    <t xml:space="preserve">SUBASTA A LA BAJA ELECTRÓNICA NACIONAL N° 01/2025 “CONTRATACIÓN DE SERVICIO DE DIGITALIZACION DE ARCHIVOS” </t>
  </si>
  <si>
    <t>https://www.contrataciones.gov.py/licitaciones/adjudicacion/1f0c630c-feaf-60b6-a483-834607d7d97e/resumen-adjudicacion.html</t>
  </si>
  <si>
    <t xml:space="preserve">SUBASTA A LA BAJA ELECTRÓNICA NACIONAL N° 05/2025 “REINGENIERÍA DE PLATAFORMA, DESARROLLO DE APP INSTITUCIONAL Y OTROS” </t>
  </si>
  <si>
    <t>VTG S.R.L</t>
  </si>
  <si>
    <t>https://www.contrataciones.gov.py/licitaciones/adjudicacion/1f0b9710-042f-66a4-a2dc-c9db375f01ee/resumen-adjudicacion.html</t>
  </si>
  <si>
    <t xml:space="preserve">LICITACIÓN PÚBLICA NACIONAL N° 80/2025 “ACTUALIZACION DE MODULOS IFPL” </t>
  </si>
  <si>
    <t>https://www.contrataciones.gov.py/licitaciones/adjudicacion/1f0be5ce-dee3-6dba-a010-d174fc59b6c8/resumen-adjudicacion.html</t>
  </si>
  <si>
    <t>SUBASTA A LA BAJA ELECTRONICA NACIONAL N°06/2025 MANTENIMIENTO Y REPARACIONES VARIAS DEL EDIFICIO ANTIGUO, HANGAR DINAC - KOICA Y EDIFICIO CEA”</t>
  </si>
  <si>
    <t>DIEGO JUAQUIN RODRIGUEZ BARRIOS</t>
  </si>
  <si>
    <t>https://www.contrataciones.gov.py/licitaciones/adjudicacion/1f0c632b-c81e-6884-b408-45ca0d4cb8c8/resumen-adjudicacion.html</t>
  </si>
  <si>
    <t xml:space="preserve">MENOR CUANTIA NACIONAL Nº 86/25 “ADECUACION DEL SISTEMA ELECTRICO DE LA GUARDERIA AMANECER” </t>
  </si>
  <si>
    <t>https://www.contrataciones.gov.py/licitaciones/adjudicacion/1f0c545b-9f3f-6758-8b87-6ffb6d12ced1/resumen-adjudicacion.html</t>
  </si>
  <si>
    <t xml:space="preserve">LICITACIÓN PÚBLICA NACIONAL N° 51/2025 “RENOVACION DE LICENCIAS SOPHOS Y OTROS” </t>
  </si>
  <si>
    <t>https://www.contrataciones.gov.py/licitaciones/adjudicacion/1f0c162c-8c71-6f26-bb3e-abc67b67e33a/resumen-adjudicacion.html</t>
  </si>
  <si>
    <t>MENOR CUANTIA NACIONAL Nº 63/25 “SERVICIO DE LIMPIEZA DE EDIFICIO DEL AEROPUERTO INTERNACIONAL DE ENCARNACIÓN”</t>
  </si>
  <si>
    <t>https://www.contrataciones.gov.py/licitaciones/adjudicacion/1f0c47c9-9d5d-6b04-9c76-e5b0b95bb6a2/resumen-adjudicacion.html</t>
  </si>
  <si>
    <t xml:space="preserve">LICITACIÓN PÚBLICA NACIONAL N° 55/2025 “MANTENIMIENTO Y REPARACION DE PISTAS DEL AISP AIG Y AERODROMOS DEL INTERIOR” </t>
  </si>
  <si>
    <t>https://www.contrataciones.gov.py/licitaciones/adjudicacion/1f0c5fe5-7c58-6a74-b483-c1f28430b739/resumen-adjudicacion.html</t>
  </si>
  <si>
    <t xml:space="preserve">LICITACIÓN PÚBLICA NACIONAL N° 81/2025 “CONSTRUCCION Y REMODELACION DEL AEROPUERTO INT TTE. AMIN AYUB GONZALEZ 2DO LLAMADO” </t>
  </si>
  <si>
    <t>ASCENT S.A</t>
  </si>
  <si>
    <t>https://www.contrataciones.gov.py/licitaciones/adjudicacion/1f0c627f-113d-6630-827e-ddd95a7e37e4/resumen-adjudicacion.html</t>
  </si>
  <si>
    <t>SOLUCAO TECNOLOGIA SOCIEDAD ANONIMA</t>
  </si>
  <si>
    <t>MENOR CUANTIA NACIONAL Nº 57/25 “CONTRATACION DE SERVICIO DE GABADO DE LOGO”</t>
  </si>
  <si>
    <t>AUTOMOTIVE S.A</t>
  </si>
  <si>
    <t>https://www.contrataciones.gov.py/licitaciones/adjudicacion/1f0b8ccb-84aa-64fe-a746-691945cdb8b6/resumen-adjudicacion.html</t>
  </si>
  <si>
    <t xml:space="preserve">LICITACIÓN PÚBLICA NACIONAL N° 76/2025 “CONTRATACION DE SERVICIO DE EXTRACCION DE CAUCHO DE PISTA DEL AISP” </t>
  </si>
  <si>
    <t xml:space="preserve">SMART LINE PAINTING </t>
  </si>
  <si>
    <t>https://www.contrataciones.gov.py/licitaciones/adjudicacion/1f0c62db-e8fb-63ae-be0f-3ff25c21c748/resumen-adjudicacion.html</t>
  </si>
  <si>
    <t>MENOR CUANTIA NACIONAL Nº 78/25 “SERVICIO DE CONTROL INTEGRAL DE FAUNA PARA EL AIG”</t>
  </si>
  <si>
    <t>RODOLFO ALESSANDRO SALINAS MIERS</t>
  </si>
  <si>
    <t>https://www.contrataciones.gov.py/licitaciones/adjudicacion/1f0bf1de-112e-602a-add7-b33566d966ce/resumen-adjudicacion.html</t>
  </si>
  <si>
    <t>SANRI S.A</t>
  </si>
  <si>
    <t xml:space="preserve">LICITACIÓN PÚBLICA NACIONAL N° 70/2025 “ADQUISICION DE AIR START PARA EL AISP” </t>
  </si>
  <si>
    <t>https://www.contrataciones.gov.py/licitaciones/adjudicacion/1f0c62a1-8aea-6f38-8c9f-3d862436920b/resumen-adjudicacion.html</t>
  </si>
  <si>
    <t xml:space="preserve">LICITACIÓN PÚBLICA NACIONAL N° 40/2025 “CONSTRUCCIÓN DE NUEVA ESTACIÓN DE BOMBEROS SEI PARA EL AISP” </t>
  </si>
  <si>
    <t xml:space="preserve">JULIO ANTONIO GALIANO MORAN </t>
  </si>
  <si>
    <t>https://www.contrataciones.gov.py/licitaciones/adjudicacion/1f0bfee1-7655-60ba-a930-fd482c266b80/resumen-adjudicacion.html</t>
  </si>
  <si>
    <t>CONSTRUCTORA ACARAY S.A</t>
  </si>
  <si>
    <t xml:space="preserve">LICITACIÓN PÚBLICA NACIONAL N° 58/2025 “ADQUISICION DE GENERADORES Y COMPRESOR DE AIRE” </t>
  </si>
  <si>
    <t>AUREO SOCIEDAD ANONIMA</t>
  </si>
  <si>
    <t>https://www.contrataciones.gov.py/licitaciones/adjudicacion/1f0c6065-c893-64ae-b27c-4d8c3fac618a/resumen-adjudicacion.html</t>
  </si>
  <si>
    <t>PIRO`Y S.A</t>
  </si>
  <si>
    <t xml:space="preserve">LICITACIÓN PÚBLICA NACIONAL N° 74/2025 “ADQUISICION DE REPUESTOS PARA AYUDAS VISUALES PARA EL AISP Y AERODROMOS DEL INTERIOR” </t>
  </si>
  <si>
    <t xml:space="preserve">COMTEL SOCIEDAD ANÓNIMA </t>
  </si>
  <si>
    <t>https://www.contrataciones.gov.py/licitaciones/adjudicacion/1f0c6250-6093-6c68-b818-f9cbadc2ce44/resumen-adjudicacion.html</t>
  </si>
  <si>
    <t xml:space="preserve">SUBASTA A LA BAJA ELECTRÓNICA NACIONAL N° 02/2025 “MANTENIMIENTO Y ADQUISICION DE EQUIPOS PARA EL SISTEMA DE VIDEO VIGILANCIA DEL AEROPUERTOS Y AERODROMOS DE LA DINAC” </t>
  </si>
  <si>
    <t>https://www.contrataciones.gov.py/licitaciones/adjudicacion/1f0c3a94-5a65-61c2-a4d5-696489aa0343/resumen-adjudicacion.html</t>
  </si>
  <si>
    <t>MENOR CUANTIA NACIONAL Nº 34/25 “ADQUISICIÓN DE TRANSFORMADORES PARA SISTEMA DE TELECOMUNICACIONES AERONAUTICAS”</t>
  </si>
  <si>
    <t>INGENIEROS CONSULTORES INDUSTRIALES S.A</t>
  </si>
  <si>
    <t>https://www.contrataciones.gov.py/licitaciones/adjudicacion/1f0c0b8a-d95b-6c76-94c4-b137092707b4/resumen-adjudicacion.html</t>
  </si>
  <si>
    <t>ATENAS ENERGÍA SOCIEDAD ANÓNIMA</t>
  </si>
  <si>
    <t xml:space="preserve"> CONTRATACION POR EXCEPCION N° 08/2025 “ADQUISICION DE CONTROLADOR DE RADIO PAE PARA TORRE DE CONTROL DEL AEROPUERTO DE ENCARNACION”</t>
  </si>
  <si>
    <t>https://www.contrataciones.gov.py/licitaciones/adjudicacion/1f0c55e3-9237-6fa4-a805-e347fdaeb57a/resumen-adjudicacion.html</t>
  </si>
  <si>
    <t xml:space="preserve">LICITACIÓN PÚBLICA NACIONAL N° 60/2025 “AMPLIACION DE BODEGA DEL AISP” </t>
  </si>
  <si>
    <t xml:space="preserve">DIEGO SZKLARKIERVICZ KALLER </t>
  </si>
  <si>
    <t>https://www.contrataciones.gov.py/licitaciones/adjudicacion/1f0bfed3-593a-6ab0-9e62-5176b5893b0c/resumen-adjudicacion.html</t>
  </si>
  <si>
    <t xml:space="preserve">LICITACIÓN PÚBLICA NACIONAL N° 46/2025 “CONSTRUCCIÓN DE VIVIENDAS PARA AERÓDROMOS DEL INTERIOR” </t>
  </si>
  <si>
    <t>CORPORACION LEMURIA S.A</t>
  </si>
  <si>
    <t>https://www.contrataciones.gov.py/licitaciones/adjudicacion/1f0c610d-7410-6cda-8da9-b500ebf74812/resumen-adjudicacion.html</t>
  </si>
  <si>
    <t>MENOR CUANTIA NACIONAL Nº 80/25 “MANTENIMIENTO PREVENTIVO Y CORRECTIVO DE GENERADORES DE GRUPOS ELECTROGENOS DEL AIG”</t>
  </si>
  <si>
    <t>ALDO RAMON LOPEZ SANTANDER</t>
  </si>
  <si>
    <t>https://www.contrataciones.gov.py/licitaciones/adjudicacion/1f0c3b40-74d7-69ae-a7e6-4fa992fd4f59/resumen-adjudicacion.html</t>
  </si>
  <si>
    <t xml:space="preserve">LICITACIÓN PÚBLICA NACIONAL N° 41/2025 “ADQUISICIÓN DE AMBULANCIA PARA LA DINAC” </t>
  </si>
  <si>
    <t>FALCON COM. &amp; IND. S.A</t>
  </si>
  <si>
    <t>https://www.contrataciones.gov.py/licitaciones/adjudicacion/1f0c638a-bd7c-6dcc-ade6-a32d3a6edbbf/resumen-adjudicacion.html</t>
  </si>
  <si>
    <t xml:space="preserve">LICITACIÓN PÚBLICA NACIONAL N° 86/2025 “CONTRATACION DE SERVICIO DE LIMPIEZA DE OFICINAS DINAC UBICADAS EN EL MINISTERIO DE DEFENSA NACIONAL” </t>
  </si>
  <si>
    <t>ACTICOM S.A</t>
  </si>
  <si>
    <t>https://www.contrataciones.gov.py/licitaciones/adjudicacion/1f0c5fea-d7b9-6076-8cd6-a9e9feca7a46/resumen-adjudicacion.html</t>
  </si>
  <si>
    <t xml:space="preserve">LICITACIÓN PÚBLICA NACIONAL N° 44/2025 “SERVICIO DE MANTENIMIENTO Y REPARACION COMPLETA PARA LA FLOTA VEHICULAR DE LA DINAC” </t>
  </si>
  <si>
    <t xml:space="preserve">AUTOCENTER DE CHUL CHOI CHUNG </t>
  </si>
  <si>
    <t>https://www.contrataciones.gov.py/licitaciones/adjudicacion/1f0bb07f-28c8-6e74-8704-d5ec067aa46d/resumen-adjudicacion.html</t>
  </si>
  <si>
    <t xml:space="preserve">LICITACIÓN PÚBLICA NACIONAL N° 42/2025 “ADQUISICION DE BUS DE POSICION REMOTA PARA EL AISP” </t>
  </si>
  <si>
    <t xml:space="preserve">CONDOR S.A.C.I. </t>
  </si>
  <si>
    <t>https://www.contrataciones.gov.py/licitaciones/adjudicacion/1f0c6161-f521-63a2-b590-1bbfdcf7206a/resumen-adjudicacion.html</t>
  </si>
  <si>
    <t>MENOR CUANTIA NACIONAL Nº 76/25 “MANTENIMIENTO DE PUENTE DE ABORDAJE DE PASAJEROS JET WAY DEL AIG”</t>
  </si>
  <si>
    <t>GRUPO MEDEL E.A.S</t>
  </si>
  <si>
    <t>https://www.contrataciones.gov.py/licitaciones/adjudicacion/1f0c158a-df04-6ccc-8256-5ff4948219c9/resumen-adjudicacion.html</t>
  </si>
  <si>
    <t>MENOR CUANTIA NACIONAL Nº 65/25 “ADECUACIÒN DEL ENTORNO URBANO DEL AISP”</t>
  </si>
  <si>
    <t>INGEMON S.A</t>
  </si>
  <si>
    <t>https://www.contrataciones.gov.py/licitaciones/adjudicacion/1f0c3d1f-b529-6a58-b50e-91913ddcf822/resumen-adjudicacion.html</t>
  </si>
  <si>
    <t xml:space="preserve"> LICITACIÓN PÚBLICA NACIONAL N° 39/2025 “ADQUISICION DE EQUIPOS DE SEGURIDAD PARA EL AIG” </t>
  </si>
  <si>
    <t>GRUPO EMPRESARIAL PREVEN-TEC S.A</t>
  </si>
  <si>
    <t>https://www.contrataciones.gov.py/licitaciones/adjudicacion/1f0c6157-4f5f-631a-a1eb-c160054ba433/resumen-adjudicacion.html</t>
  </si>
  <si>
    <t>HOLLER INGENIERIA S.R.L</t>
  </si>
  <si>
    <t xml:space="preserve">LICITACIÓN PÚBLICA NACIONAL N° 57/2025 “ADQUISICION Y MONTAJE DE TRANSFORMADOR DE 1000 KVA Y GENERADOR DE 850 KVA PARA AEROPUERTO DE ENCARNACION” </t>
  </si>
  <si>
    <t xml:space="preserve">CONSORCIO DIC </t>
  </si>
  <si>
    <t>https://www.contrataciones.gov.py/licitaciones/adjudicacion/1f0c48f0-2810-6aae-ab65-4bb80222281f/resumen-adjudicacion.html</t>
  </si>
  <si>
    <t>MENOR CUANTIA NACIONAL Nº 28/25 “ADQUISICIÓN DE INSUMOS MEDICOS PARA LA DIRECCION DE AEROPUERTOS”</t>
  </si>
  <si>
    <t>INDUFAR C.I.S.A</t>
  </si>
  <si>
    <t>https://www.contrataciones.gov.py/licitaciones/adjudicacion/1f0c3c14-0e54-6284-8a2a-878b3896d72e/resumen-adjudicacion.html</t>
  </si>
  <si>
    <r>
      <t xml:space="preserve">Periodo del informe: </t>
    </r>
    <r>
      <rPr>
        <b/>
        <sz val="14"/>
        <color rgb="FF1809D9"/>
        <rFont val="Garamond"/>
        <family val="1"/>
      </rPr>
      <t>INFORME FINAL DE ENERO A DICIEMBRE 2025</t>
    </r>
  </si>
  <si>
    <t xml:space="preserve">PEI DINAC 2024-2028. Objetivo Estratégico N° 1. Mejorar el modelo de gestión institucional. Estrategia:                    1.15.  Fortalecer el control de posibles hechos de corrupción que ingresen al Portal del Sistema de  Seguimientos de casos de la Secretaría Nacional Anticorrupción - SENAC y 1.16. Fortalecer los controles en áreas o lugares vulnerables de la DINAC, en donde podrían constituirse posibles hechos de corrupción.                       </t>
  </si>
  <si>
    <t>Resultados Logrados (al 31/12/2025)</t>
  </si>
  <si>
    <t xml:space="preserve">a) Operaciones aéreas seguras;          b) Cumplimiento de las disposiciones legales vigentes en tiempo y forma;                     c) Usuarios del transporte aéreo protegído;               d) Pasajeros dentro de entorno confortables saludables y seguros;                    e) Población nacional mejor informada y protegida. </t>
  </si>
  <si>
    <t>a) Servicios de Navegación Aérea vigilados, en cumplimiento a los estándares de la seguridad operacional establecida en la normativa vigente;               b) Aseguramiento de la calidad del servicio prestado; c) Actividades de regulación y supervisión mejoradas;              d) Operaciones aéreas seguras;     e) Usuarios del transporte aéreo protegidos.</t>
  </si>
  <si>
    <t>a) Pasajeros dentro de entornos confortables, saludables y seguros;                    b) Operaciones aéreas eficientes y seguras</t>
  </si>
  <si>
    <t>En el departamento ACC-U se brindó Servicios de Control de Tránsito Aéreo, información y alerta en la FIR Asunción; Servicio de Vigilancia en el Área Terminal Asunción (TMA ASU); y fuera de la TMA Asunción, con una cobertura de 250 NM, se brinda información de vuelo empleando el Sistema de Vigilancia.</t>
  </si>
  <si>
    <t xml:space="preserve">Mantenimiento correctivo del sistema de vigilancia, enlace y grupo electrógeno, así como también la seguridad perimetral de los equipos y portón de acceso a los contenedores técnicos que se encuentra dentro del predio de Concepción.
Verificación de los avances sobre trabajos de instalación en el Aeropuerto Tte. Amín Ayub de la ciudad de Encarnación del nuevo sistema de Ayuda a la Navegación Aérea “Adquisición de Sistema VOR DOPPLER Y DME para la DINAC”.
Verificación del correcto funcionamiento de los equipos (ILS, VOR/DME) en el aeropuerto Silvio Pettirossi, medición de las señales emitidas por los equipos. Según Resolución Nº 831/2025.
Trabajos de inspección vuelo de ayuda a la navegación aérea para así dejar dentro de los parámetros correspondientes todos los equipos. En conjunto con el avión laboratorio GEIV (Grupo Especial de Inspección en Vuelo). 
Trabajo de medición en tierra, verificación y correcciones en los equipos de ayuda a la navegación aérea, verificación del correcto funcionamiento de los equipos (ILS, VOR/DNE) en el aeropuerto PAC Luis María Argaña, Mariscal Estigarribia.
Intervención en los transceptores de potencia correspondientes a la frecuencia 128.4 MHZ y 126,9 MHZ, en la estación de telecomunicaciones de San Juan Bautista, Misiones.                                                                                                                                                                                                                                                                                                                              </t>
  </si>
  <si>
    <t xml:space="preserve">Se llevó a cabo instrucción al personal Avianca Cargo sobre Plan de Emergencia Aeroportuaria y posteriormente se materializó un Simulacro de Emergencia de Escritorio entre la mencionada Compañía Aérea y el Comité de Emergencia Aeroportuario.                               Se han recepcionado reportes de peligro en relación a malos manejos de en proceso de abastecimiento de combustible, señales horizontales mal ubicados, obstáculos en pista de emergencia, obstáculos en áreas de maniobra. Todos debidamente gestionados para subsanar.
Se realizó inicio de gestiones con organismos externos para actualizar el Plan de Traslado de Aeronaves Inutilizadas.
Elaboración y actualización de procedimientos en áreas operacionales.
</t>
  </si>
  <si>
    <t>Adquisición de DOLLYS para el Dpto. SAT-AISP. Cantidad 10 unidades. Por medio del llamado LPN N° 46/2024 ID.N°454113 Resolución N° 2120/2024, Marca TLD, Fabricante TLD, America Corporatión, monto Adjudicado 1.340.665.000, fecha de entrega 14 de agosto de 2025.                               
Adquisición de remolcador-Dpto. SAT-AISP. Cantidad 1, por medio del llamado LPN N°29/2024 ID N° 448542 Resolución N° 2118/2024, Marca TLD, Fabricante TLD, America Corporatión, monto adjudicado 3.083.971.000.</t>
  </si>
  <si>
    <t xml:space="preserve"> Construcción de pared para la divisoria de cocina.                      Cambio total de lumínicas de la plataforma central y de estacionamiento.                             Remodelación del dormitorio y del baño de la Oficina de la Administración.                               Reparación de los pisos del hall principal, del dormitorio, de la cocina y de las galerías.                               Cambio de puertas y ventanas de blindex del edificio.                                                      Reparación de pisos y techo del edificio.                                     Trabajo de mantenimiento rutinarios en forma permanente.                                         Fumigación total del edificio.    Se realizó trabajo de desmonte al costado de la pista, a fin de dar cumplimiento con las medidas de área de protección.                                      Reparación de camioneta y cambio de neumáticos de las 4 cubiertas.</t>
  </si>
  <si>
    <t xml:space="preserve">Relevamineto de necesidades </t>
  </si>
  <si>
    <t>Gestión patrimonial y administrativa:                              Relevamiento e inventario de bienes, verificación de 
documentación y estado del fondo fijo.
Infraestructura y equipamiento técnico: Evaluación de sistemas eléctricos, equipos de 
respaldo y maquinaria operativa.
Movilidad y transporte institucional: Diagnóstico del estado del parque vehicular y 
logística de mantenimiento.
Sistemas de información y conectividad: Fortalecimiento de canales de comunicación y 
ampliación de recursos digitales.
Mejoras operativas complementarias: Acciones de mantenimiento menor, ordenamiento 
del predio y saneamiento ambiental.</t>
  </si>
  <si>
    <t xml:space="preserve">Mantenimientos rutinarios.                                      Recarga y Mantenimeinto de extintores.                        Establecimiento del Plan de AVSEC.                                                 Mantenimiento de Estación Automática MET.                                                                                                                      Instalacion de Cámaras y Pararrayos en estación MET.                                                                           Manteniiento y cambio de sistema de circuito cerrado.                                                                    Mantenimiento y aseo de edificio terminal.                           Mantenimiento de AA y ventiladores de techo.                     Mejoramiento del Sistema de suminietro de energia primaria y secundaria.                                 Limpieza de deague pluvial (1000 mts).                                     Mantenimiento preventivo y correctivo del tractor.    </t>
  </si>
  <si>
    <t>APROBACION DE LOS DISTINTOS TRABAJOS AEREO   (LANZAMIENTO DE PARACAIDISTAS, VUELO DE DRON, FESTIVAL AEREO, JUEGO DE LUCES Y HUMO)</t>
  </si>
  <si>
    <t>PROVEEDORES DE SERVICIOS DE NAVEGACION AÉREA.
COMUNIDAD AERONÁUTICA</t>
  </si>
  <si>
    <t xml:space="preserve"> PLAN ANUAL DE INSPECCION / VIGILANCIA APROBADO POR RESOLUCION N° 216/2025.-</t>
  </si>
  <si>
    <t>COMPAÑÍAS AÉREAS, PASAJEROS, AUTORIDADES AERONAÚTICAS.</t>
  </si>
  <si>
    <t>AUTORIZACION  DE VUELOS REGULARES A NUEVE (9) COMPAÑIAS AEREAS</t>
  </si>
  <si>
    <t>AUTORIZACION  DE VUELOS NO REGULARES</t>
  </si>
  <si>
    <t>Retrasos en el proceso de aprobación de programas/ Procedimientos de Seguridad.</t>
  </si>
  <si>
    <t>Actos que puedan comprometer la seguridad de la aviación civil</t>
  </si>
  <si>
    <t>Memorandum GAAIG Nº 01/2026.
Memorandum GMAIG 01/2026.
Providencia GCA AIG N° 02/2026.
 Memorandum GOP SAIG 01/2026.</t>
  </si>
  <si>
    <t>Se suguiere la implementación y utilización del idioma guarani en el correo electrónico institucional asi como en la pagina web y documentos institucionales.</t>
  </si>
  <si>
    <t>Observación: Publicado en la pagina de la DINAC. Las siglas CGR significa Contraloria General de la Republica - Portal de Transparencia Activa de la CGR. Traslado fisico de servidores de la SENAC a la sede de la CGR. Los portales web de la anterior SENAC no estan operativos hasta nuevo aviso.</t>
  </si>
  <si>
    <t>2 pendiente de respuesta, pero está aún dentro del plazo.</t>
  </si>
  <si>
    <t>Adecuación del Área de Exportación de Cargas Aéreas del AISP ID 456.241
Construcción y Remodelación del Área de Embarque del AISP ID 455.095
                                                                                                                                                                                                                                                                                                                                     Instalación de 3 equipos UMAS y Adquisición de equipo CHILLER de 400 TR para la ampliación del área de embarque del AISP.
Adecuación del Subsuelo Acceso funcionarios - bomba de desagote de sumidero de 7HP y de la oficina de la Gerencia de Operaciones del AISP ID 448490.
Adquisición de Puente de abordaje de pasajeros para el AISP ID 448532.
Mantenimiento del Cielorraso Área Publica AISP ID. 448198.
Adquisición de DOLLYS para el Dpto. SAT-AISP. Cantidad 10 unidades. Por medio del llamado LPN N° 46/2024                                                                                                      ID.N° 454113 Resolución N° 2120/2024, Marca TLD,                                                                                                                                                                                                                    Fabricante TLD, America Corporatión, monto Adjudicado 1.340.665.000, fecha de entrega 14 de agosto de 2025.                               
Adquisición de remolcador-Dpto. SAT-AISP. Cantidad 1, por medio del llamado LPN N° 29/2024 ID N° 448542 Resolución N° 2118/2024, Marca TLD, Fabricante TLD, America Corporatión, monto adjudicado 3.083.971.000.
Adquisición de camión de desagote para el Dpto. SAT - AISP.
Adquisición de equipos de rayos x para exportación.
Adquisición de repetidora digital. 
Adquisición de equipos de seguridad sistema de retorno de bandejas. Contrato 01/2025.
Arcos detectores de metal y detector manual de metal. Contrato 02/2025 . 
Adquisición de equipos de seguridad (scanner 6040,). Contrato 03/2025.
Adquisicion de sillas tandem y equipamiento de oficinas. ID 454.825.
	Mantenimiento y reparación de pista del AISP. ID 467591, Contrato N° 192/2025.
Servicio de extracción caucho de pista del AISP.
Contruccion y remodelacion del área de embarque. ID 445.095</t>
  </si>
  <si>
    <t>Informe sobre recaudaciones, comparativo 2024 - 2025.
Informe de cantidad de vuelos cargueros y pesaje de carga recibido, comparativo 2024 - 2025.
Movimiento de pasajeros 2025.
Mantenimiento preventivo y correctivo de equipos, maquinarias y equipos de tranportes pesados SAT. ID 460.523 AD REFERENDUM.
Adquisicion de baterias para los equipos de alimentacion electrica de emergencia aig. id 460.896 ad referendum.
Mantenimiento preventivo y correctivo de CArros Bomba Oshkossh AIG. ID 459.659 AD REFERENDUM (LOTE 2).
Contratacion de Seguro contra todo riesgo. ID 448359.
Manteniminto y reparacion de pararayos PDCE del AIG. ID 448.220.
Adquisicion de equipos de seguridad para el AIG. ID 468.012.
                                                                                                                                                                                                                                                                                                                    Adquisicion de tarjetas para carnets de identificacion y accesorios. ID 467.701.
Contratacion de servicio de fumigacion para el AIG. ID 467.736.
Adquisicion y recarga de extintores para la DINAC. ID 467.839.
Adquisicion de modulos para sistemas de vigilancia y navegacion para CCU-MRA y AIG. ID 468.364.
Adquisicion de generadores y compresor de aire. ID 468.048.
Mantenimiento y reparacion de pistas del AIG. ID 467.591.
Mantenimiento preventivo y correctivo de ascensores y otros para el AIG. ID 448.214.
Mantenimiento de señalizacion hotirzontal de pista del AIG y Aerodromos del interior. ID 467.594.
                                                                                                                                                                                                                                                                                                                            Servicio de recoleccion de residuos sólidos para el AIG. ID 474.536. ID 474.536.
Adquisicion de equipos compacto de acondicionador de aire para el AIG. ID 474.598.
Mantenimiento, reparacion e impermeabilizacion del AIG. ID 475.094.
Mantenimiento preventivo y correctivo de generadores de Grupos electrogenos del AIG. ID 476.219.
Mantenimiento de puente de abordaje de pasajeros JET WAY del AIG. ID 476.224.
Contratacion de servicio de jardineria para el AIG. ID 476.247.
Servicio para control intergral de fauna para el AIG. ID 476.354.
Mantenimiento para equipos de Rayos X del AIG. ID 448.294.</t>
  </si>
  <si>
    <t>Mantenimiento constante del perimetral por personal del Aeropuerto(SGPJ) acentuando alrededor de las tulipas ya que después de las heladas son más propensos los incendios.                          Se realiza chequeo laboratorio del sistema APAPI.                                               Reparación  de parte del cableado del cono de viento por medio del seguro.
Cambio Cono de Viento constantes.
Se realiza mantenimiento del tractor.
Se implementa sistema de punto a punto con el control adyacente SBPP, pendiente de aprobación por el control de Curitiba. 
Se instala cañería para carga rápida del Autobomba por el F.F.,                                                                                                                                                                                 disminuyendo el llenado del tanque de 1 día a 1 hora.
Se realiza cambio del cableado completo del generador al edificio, implementando de forma aérea por las constantes lluvias que se registran en la zona lo cual causaban constantes cortos circuitos de formas subterráneas.
Se realiza mantenimiento del carro de bomberos por medio de licitación Se realiza mantenimiento de la camioneta destinada a este Aeropuerto por medio del Dpto. de Talleres y el fondo fijo.
Se incorpora de forma constantes personal de Senad en los chequeos internacionales.  
Se realiza mantenimiento de Beacon, sellado por filtraciones.
Aumento de vuelos Chárter en especial en horario nocturno.</t>
  </si>
  <si>
    <t xml:space="preserve">                                                                                                                                                                                                                                                                                                                                                                                       Servicios a Usuarios dentro del entorno confortable, saludable y seguro.</t>
  </si>
  <si>
    <t xml:space="preserve">                                                                                                                                                                                                                                                                                                                                      Infraestructura adecuada para prestar Servicios Aeroportuarios</t>
  </si>
  <si>
    <t xml:space="preserve">                                                                                                                                                                                                                                                                                                                                                           Comunidad Aeronáutica en General</t>
  </si>
  <si>
    <t xml:space="preserve">                                                                                                                                                                                                                                                                                                                                                  No aplica</t>
  </si>
  <si>
    <t xml:space="preserve">                                                                                                                                                                                                                                                                                                                                         Optima prestacion de los servicios Aeroportuarios</t>
  </si>
  <si>
    <t xml:space="preserve">                                                                                                                                                                                                                                                                                                                                           Memorandum SGPJ N° 84/2025</t>
  </si>
  <si>
    <t>Ampliación y Adecuación del Área de movimiento del Aeropuerto de Encarnación - Ad -referéndum.
Instalación DVOR/DME en el Aeropuerto Intr. de Encarnación con su homologación por parte del avión laboratorio.
Adquisición de equipos de seguridad para el Aeropuerto Intr. de Encarnación ID 456.009.
                                                                                                                                                                                                                                                                                                                                                        Adquisición de escalera de pasajeros para el Aerop. Int. de Encarnación. ID. Nº 468248 - LPN Nº 13/2025
Adquisición de Generador (GROUND POWER UNIT) para el Aerop. Int. de Encarnación. ID. Nº 468304 -  LPN Nº 16/2025.
Adquisición de Remolcador y Barra de Remolque  para el Aerop. Int. de Encarnación ID. Nº 468310 - LPN Nº 17/2025.
Adquisición de tractor para arrastre de carritos y equipos para el Aerop. Int. de Encarnación. ID. Nº 468178 - LPN Nº 12/2025.</t>
  </si>
  <si>
    <t>Se realizó un diagnóstico de la infraestructura eléctrica, identificando puntos críticos.
Se reemplazó el cableado eléctrico en mal estado y se modernizó la red eléctrica del salon.
Se reemplazaron las luces led del Salon Vip que presentaban problemas en su funcionamiento.1. Se realizó un análisis de necesidades para priorizar las áreas más críticas.
Se gestionó con la DIRECCION DE METEOROLOGIA la provisión de equipos informaticos de mayor rendimiento para los observadores meteorologicos.1. Se realizo la entrega de combustible de calidad adecuada de la DINAC a FAP en tiempo y forma.
Esta mejora permitió una operación eficiente de los tractores, asegurando la limpieza regular y mantenimiento de las áreas verdes.  En coordinación con la Fuerza Aérea Paraguaya (FAP), se realizo la limpieza y mentenimiento del predio aeroportuario, que incluyó corte de césped, poda de árboles y limpieza general.1. En una reunion de trabajo realizada en el Aeropuerto de Concepcion con la empresa recolectora INGESA, se coordino los trabajos de recoleccion de residuos del recinto aeroportuario.1. Se coordino con la empresa DM SOLUCIONES INDUSTRIALES los trabajos de provisión y sustitución de equipos en las instalaciones de esta terminal aeroportuaria                                                                                                                                                                                                                            consistentes en:
                                                                                                                                                                                                                                                                                                                                Provisión e instalación de Sistema de CCTV con 7 (Siete) cámaras.
Provisión e instalación de Puerta de Blindex.
Provisión e instalación de 2 (Dos) acondicionadores de Aire de 24000 BTU. 1. Se coordino con la Gerencia de Telecomunicaciones y Electrónica (GTE)  los siguientes trabajos técnicos:
Reemplazo de un Switch de 8 puertos CISCO con puertos en fallas, por otro de similares características en el Contenedor de Telecomunicaciones y Electrónica, del sistema de Vigilancia instalado en el Sitio.
Reacondicionamiento del acceso a los contenedores de Telecomunicaciones y Vigilancia del cercado de seguridad perimetral.
Reacondicionamiento del portón de acceso. 
Verificación y diagnóstico del enlace del sistema de Vigilancia con TWR Concepción.
Prueba de funcionamiento de Generadores de Emergencia.                             Simulación de Corte de suministro de energía Comercial ANDE, para pruebas de Generadores de los Contenedores Técnicos.</t>
  </si>
  <si>
    <r>
      <t xml:space="preserve">                                                                                                                                                                                                                                                                                                                                                                                             </t>
    </r>
    <r>
      <rPr>
        <b/>
        <sz val="11"/>
        <color theme="1"/>
        <rFont val="Calibri"/>
        <family val="2"/>
        <scheme val="minor"/>
      </rPr>
      <t>AP. INTL. SIVIO PETTIROSSI (SGAS):</t>
    </r>
    <r>
      <rPr>
        <sz val="11"/>
        <color theme="1"/>
        <rFont val="Calibri"/>
        <family val="2"/>
        <scheme val="minor"/>
      </rPr>
      <t xml:space="preserve"> 
DOS (02) INSPECCIÓN REALIZADAS
- Resolución N° 216/2025
- Fecha de Inspeccion: 24 y 26
- Cumplimiento 100%
      </t>
    </r>
    <r>
      <rPr>
        <b/>
        <sz val="11"/>
        <color theme="1"/>
        <rFont val="Calibri"/>
        <family val="2"/>
        <scheme val="minor"/>
      </rPr>
      <t xml:space="preserve">AP. INTL. GUARANÍ (SGES): </t>
    </r>
    <r>
      <rPr>
        <sz val="11"/>
        <color theme="1"/>
        <rFont val="Calibri"/>
        <family val="2"/>
        <scheme val="minor"/>
      </rPr>
      <t xml:space="preserve">
CUATRO (04) INSPECCIÓN REALIZADAS
- Resolución N°362/2025
- Fecha de Inspección 27 al 28 
- Resolución N° 1414/2025
- Fecha de Inspección 25 Y 26 DE SEPTIEMBRE
- Resolución N° 1947/2025
- Fecha de Inspección 3 AL 5 DE DICIEMBRE
- Resolución N° 1948/2025
- Fecha de Inspección 17 AL 19 DE DICIEMBRE
- Cumplimiento 100%
      </t>
    </r>
    <r>
      <rPr>
        <b/>
        <sz val="11"/>
        <color theme="1"/>
        <rFont val="Calibri"/>
        <family val="2"/>
        <scheme val="minor"/>
      </rPr>
      <t>AP. INTL. PROF. DR. PAC AUGUSTO FUSTER (SGPJ):</t>
    </r>
    <r>
      <rPr>
        <sz val="11"/>
        <color theme="1"/>
        <rFont val="Calibri"/>
        <family val="2"/>
        <scheme val="minor"/>
      </rPr>
      <t xml:space="preserve">
DOS (02) INSPECCIÓN REALIZADAS
- Resolución N° 1039/2025
- Fecha de Inspección 6 AL 8 DE AGOSTO
- Resolución N° 1039/2025
- Fecha de Inspección 26 AL 28 DE NOVIEMBRE
- Cumplimiento 100%
</t>
    </r>
    <r>
      <rPr>
        <b/>
        <sz val="11"/>
        <color theme="1"/>
        <rFont val="Calibri"/>
        <family val="2"/>
        <scheme val="minor"/>
      </rPr>
      <t xml:space="preserve">    AP. INTL. TTE. RAMON AMIN AYUB GONZALEZ (SGEN):</t>
    </r>
    <r>
      <rPr>
        <sz val="11"/>
        <color theme="1"/>
        <rFont val="Calibri"/>
        <family val="2"/>
        <scheme val="minor"/>
      </rPr>
      <t xml:space="preserve">
CUATRO (04) INSPECCIÓN REALIZADAS
- Resolución N° 461/2025
-                                                                                                                                                                                                                                                                                                                                             Fecha de Inspección 24 Y 25
- Resolución N° 845/2025
- Fecha de Inspección 24 Y 25 DE JULIO 
- Resolución N°1698/2025
- Fecha de Inspección 30 Y 31 DE OCTUBRE
- Resolución N° 2065/2025
- Fecha de Inspección 19 AL 21 DE NOVIEMBRE
- Cumplimiento 100%
      </t>
    </r>
    <r>
      <rPr>
        <b/>
        <sz val="11"/>
        <color theme="1"/>
        <rFont val="Calibri"/>
        <family val="2"/>
        <scheme val="minor"/>
      </rPr>
      <t>AP. INTL. PROF. DR.PAC. LUIS MARIA ARGAÑA (SGME):</t>
    </r>
    <r>
      <rPr>
        <sz val="11"/>
        <color theme="1"/>
        <rFont val="Calibri"/>
        <family val="2"/>
        <scheme val="minor"/>
      </rPr>
      <t xml:space="preserve">
UNO (01) INSPECCIÓN REALIZADAS
- Resolución N° 582/2025
- Fecha de Inspección 28 AL 30 DE MAYO
    </t>
    </r>
    <r>
      <rPr>
        <b/>
        <sz val="11"/>
        <color theme="1"/>
        <rFont val="Calibri"/>
        <family val="2"/>
        <scheme val="minor"/>
      </rPr>
      <t xml:space="preserve">  AP. INTL. CARLOS MIGUEL JIMENEZ (SGPI):</t>
    </r>
    <r>
      <rPr>
        <sz val="11"/>
        <color theme="1"/>
        <rFont val="Calibri"/>
        <family val="2"/>
        <scheme val="minor"/>
      </rPr>
      <t xml:space="preserve">
UNO (01) INSPECCIÓN REALIZADAS
- Resolución N° 777/2025
- Fecha de Inspección 26 AL 27
- Cumplimiento 100%</t>
    </r>
  </si>
  <si>
    <t>Usuarios internos, Investigadores de la UNA, CENEA ,OIEA.</t>
  </si>
  <si>
    <t>Se logra coordinar, tomar decisiones, resolver problemas, motivar y alinear con objetivos comunes, fomentar la colaboracion de proyectos y  la buena comunicacion en las tomas de decisiones.</t>
  </si>
  <si>
    <t>Otros trabajos de Auditorias</t>
  </si>
  <si>
    <t>Memorandum ADM-SGEN Nº 41/2025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</si>
</sst>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8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theme="1"/>
      <name val="Calibri"/>
      <family val="2"/>
      <scheme val="minor"/>
    </font>
    <font>
      <b/>
      <u/>
      <sz val="14"/>
      <name val="Garamond"/>
      <family val="1"/>
    </font>
    <font>
      <sz val="11"/>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b/>
      <sz val="13"/>
      <color rgb="FF000000"/>
      <name val="Garamond"/>
      <family val="1"/>
    </font>
    <font>
      <b/>
      <sz val="13"/>
      <color theme="1"/>
      <name val="Garamond"/>
      <family val="1"/>
    </font>
    <font>
      <b/>
      <sz val="14"/>
      <color rgb="FF1809D9"/>
      <name val="Garamond"/>
      <family val="1"/>
    </font>
    <font>
      <sz val="11"/>
      <name val="Calibri"/>
      <family val="2"/>
      <scheme val="minor"/>
    </font>
    <font>
      <b/>
      <sz val="11"/>
      <color theme="1"/>
      <name val="Calibri"/>
      <family val="2"/>
      <scheme val="minor"/>
    </font>
    <font>
      <u/>
      <sz val="11"/>
      <color theme="10"/>
      <name val="Calibri"/>
      <family val="2"/>
      <scheme val="minor"/>
    </font>
    <font>
      <sz val="11"/>
      <color theme="1"/>
      <name val="Calibri"/>
      <family val="2"/>
    </font>
    <font>
      <b/>
      <sz val="11"/>
      <color theme="1"/>
      <name val="Calibri"/>
      <family val="2"/>
    </font>
    <font>
      <sz val="11"/>
      <color theme="1"/>
      <name val="Calibri"/>
      <family val="2"/>
      <scheme val="minor"/>
    </font>
    <font>
      <sz val="12"/>
      <color theme="1"/>
      <name val="Calibri"/>
      <family val="2"/>
      <scheme val="minor"/>
    </font>
    <font>
      <b/>
      <sz val="12"/>
      <color theme="1"/>
      <name val="Calibri"/>
      <family val="2"/>
    </font>
    <font>
      <sz val="11"/>
      <color rgb="FF000000"/>
      <name val="Calibri"/>
      <family val="2"/>
    </font>
    <font>
      <sz val="11"/>
      <name val="Calibri"/>
      <family val="2"/>
    </font>
    <font>
      <sz val="11"/>
      <color rgb="FF000000"/>
      <name val="Calibri"/>
      <family val="2"/>
      <scheme val="minor"/>
    </font>
    <font>
      <b/>
      <sz val="11"/>
      <name val="Garamond"/>
      <family val="1"/>
    </font>
    <font>
      <b/>
      <sz val="11"/>
      <color rgb="FF000000"/>
      <name val="Garamond"/>
      <family val="1"/>
    </font>
    <font>
      <b/>
      <sz val="12"/>
      <name val="Garamond"/>
      <family val="1"/>
    </font>
    <font>
      <b/>
      <sz val="18"/>
      <color theme="4" tint="-0.499984740745262"/>
      <name val="Calibri"/>
      <family val="2"/>
      <scheme val="minor"/>
    </font>
    <font>
      <b/>
      <sz val="11"/>
      <color rgb="FFFF0000"/>
      <name val="Calibri"/>
      <family val="2"/>
      <scheme val="minor"/>
    </font>
    <font>
      <b/>
      <sz val="11"/>
      <color rgb="FF000000"/>
      <name val="Calibri"/>
      <family val="2"/>
      <scheme val="minor"/>
    </font>
    <font>
      <u/>
      <sz val="11"/>
      <color rgb="FF467886"/>
      <name val="Calibri"/>
      <family val="2"/>
      <scheme val="minor"/>
    </font>
    <font>
      <sz val="10"/>
      <color theme="1"/>
      <name val="Arial"/>
      <family val="2"/>
    </font>
    <font>
      <sz val="11"/>
      <color theme="1"/>
      <name val="Arial"/>
      <family val="2"/>
    </font>
    <font>
      <sz val="11"/>
      <color rgb="FF000000"/>
      <name val="Arial"/>
      <family val="2"/>
    </font>
    <font>
      <b/>
      <u/>
      <sz val="11"/>
      <color theme="1"/>
      <name val="Calibri"/>
      <family val="2"/>
      <scheme val="minor"/>
    </font>
    <font>
      <sz val="11"/>
      <color rgb="FF1D2125"/>
      <name val="Calibri"/>
      <family val="2"/>
      <scheme val="minor"/>
    </font>
    <font>
      <u/>
      <sz val="11"/>
      <color theme="10"/>
      <name val="Calibri"/>
      <family val="2"/>
    </font>
    <font>
      <u/>
      <sz val="11"/>
      <color theme="1"/>
      <name val="Garamond"/>
      <family val="1"/>
    </font>
    <font>
      <u/>
      <sz val="11"/>
      <color rgb="FF1155CC"/>
      <name val="Garamond"/>
      <family val="1"/>
    </font>
    <font>
      <sz val="11"/>
      <color theme="10"/>
      <name val="Calibri"/>
      <family val="2"/>
      <scheme val="minor"/>
    </font>
    <font>
      <b/>
      <sz val="9"/>
      <color theme="1"/>
      <name val="Calibri"/>
      <family val="2"/>
      <scheme val="minor"/>
    </font>
    <font>
      <b/>
      <u/>
      <sz val="9"/>
      <color theme="1"/>
      <name val="Calibri"/>
      <family val="2"/>
      <scheme val="minor"/>
    </font>
  </fonts>
  <fills count="17">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5" tint="0.39997558519241921"/>
        <bgColor rgb="FFFFF2CC"/>
      </patternFill>
    </fill>
    <fill>
      <patternFill patternType="solid">
        <fgColor theme="4" tint="0.79998168889431442"/>
        <bgColor indexed="64"/>
      </patternFill>
    </fill>
    <fill>
      <patternFill patternType="solid">
        <fgColor theme="7" tint="0.79998168889431442"/>
        <bgColor rgb="FF000000"/>
      </patternFill>
    </fill>
    <fill>
      <patternFill patternType="solid">
        <fgColor theme="5" tint="0.39997558519241921"/>
        <bgColor rgb="FF000000"/>
      </patternFill>
    </fill>
    <fill>
      <patternFill patternType="solid">
        <fgColor rgb="FFFFF2CC"/>
        <bgColor indexed="64"/>
      </patternFill>
    </fill>
    <fill>
      <patternFill patternType="solid">
        <fgColor theme="0" tint="-0.14999847407452621"/>
        <bgColor indexed="64"/>
      </patternFill>
    </fill>
    <fill>
      <patternFill patternType="solid">
        <fgColor rgb="FFFFF2CC"/>
        <bgColor rgb="FFFFF2CC"/>
      </patternFill>
    </fill>
    <fill>
      <patternFill patternType="solid">
        <fgColor rgb="FFFEF2CB"/>
        <bgColor rgb="FFFEF2CB"/>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auto="1"/>
      </left>
      <right/>
      <top style="medium">
        <color indexed="64"/>
      </top>
      <bottom/>
      <diagonal/>
    </border>
    <border>
      <left/>
      <right style="thin">
        <color auto="1"/>
      </right>
      <top style="medium">
        <color indexed="64"/>
      </top>
      <bottom/>
      <diagonal/>
    </border>
    <border>
      <left style="thin">
        <color rgb="FF000000"/>
      </left>
      <right style="thin">
        <color rgb="FF000000"/>
      </right>
      <top style="thin">
        <color auto="1"/>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rgb="FF000000"/>
      </right>
      <top style="thin">
        <color auto="1"/>
      </top>
      <bottom/>
      <diagonal/>
    </border>
    <border>
      <left style="thin">
        <color rgb="FF000000"/>
      </left>
      <right style="thin">
        <color auto="1"/>
      </right>
      <top style="thin">
        <color auto="1"/>
      </top>
      <bottom/>
      <diagonal/>
    </border>
    <border>
      <left style="thin">
        <color auto="1"/>
      </left>
      <right style="thin">
        <color rgb="FF000000"/>
      </right>
      <top/>
      <bottom style="thin">
        <color auto="1"/>
      </bottom>
      <diagonal/>
    </border>
    <border>
      <left style="thin">
        <color rgb="FF000000"/>
      </left>
      <right style="thin">
        <color auto="1"/>
      </right>
      <top/>
      <bottom style="thin">
        <color auto="1"/>
      </bottom>
      <diagonal/>
    </border>
    <border>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bottom style="thin">
        <color rgb="FF000000"/>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auto="1"/>
      </right>
      <top style="medium">
        <color indexed="64"/>
      </top>
      <bottom style="medium">
        <color indexed="64"/>
      </bottom>
      <diagonal/>
    </border>
  </borders>
  <cellStyleXfs count="12">
    <xf numFmtId="0" fontId="0" fillId="0" borderId="0">
      <alignment vertical="center"/>
    </xf>
    <xf numFmtId="9" fontId="44" fillId="0" borderId="0" applyFont="0" applyFill="0" applyBorder="0" applyAlignment="0" applyProtection="0"/>
    <xf numFmtId="0" fontId="42" fillId="0" borderId="0">
      <alignment vertical="center"/>
    </xf>
    <xf numFmtId="0" fontId="58" fillId="0" borderId="0" applyNumberFormat="0" applyFill="0" applyBorder="0" applyAlignment="0" applyProtection="0">
      <alignment vertical="center"/>
    </xf>
    <xf numFmtId="41" fontId="41" fillId="0" borderId="0" applyFont="0" applyFill="0" applyBorder="0" applyAlignment="0" applyProtection="0"/>
    <xf numFmtId="41" fontId="61" fillId="0" borderId="0" applyFont="0" applyFill="0" applyBorder="0" applyAlignment="0" applyProtection="0"/>
    <xf numFmtId="9" fontId="32" fillId="0" borderId="0" applyFont="0" applyFill="0" applyBorder="0" applyAlignment="0" applyProtection="0"/>
    <xf numFmtId="0" fontId="32" fillId="0" borderId="0">
      <alignment vertical="center"/>
    </xf>
    <xf numFmtId="41" fontId="32" fillId="0" borderId="0" applyFont="0" applyFill="0" applyBorder="0" applyAlignment="0" applyProtection="0"/>
    <xf numFmtId="9" fontId="21" fillId="0" borderId="0" applyFont="0" applyFill="0" applyBorder="0" applyAlignment="0" applyProtection="0"/>
    <xf numFmtId="0" fontId="58" fillId="0" borderId="0" applyNumberFormat="0" applyFill="0" applyBorder="0" applyAlignment="0" applyProtection="0">
      <alignment vertical="center"/>
    </xf>
    <xf numFmtId="0" fontId="21" fillId="0" borderId="0">
      <alignment vertical="center"/>
    </xf>
  </cellStyleXfs>
  <cellXfs count="680">
    <xf numFmtId="0" fontId="0" fillId="0" borderId="0" xfId="0">
      <alignment vertical="center"/>
    </xf>
    <xf numFmtId="0" fontId="46" fillId="0" borderId="0" xfId="0" applyFont="1">
      <alignment vertical="center"/>
    </xf>
    <xf numFmtId="0" fontId="51" fillId="0" borderId="0" xfId="0" applyFont="1">
      <alignment vertical="center"/>
    </xf>
    <xf numFmtId="0" fontId="46" fillId="3" borderId="0" xfId="0" applyFont="1" applyFill="1">
      <alignment vertical="center"/>
    </xf>
    <xf numFmtId="0" fontId="50" fillId="2" borderId="1" xfId="0" applyFont="1" applyFill="1" applyBorder="1" applyAlignment="1" applyProtection="1">
      <alignment horizontal="center" vertical="center" wrapText="1"/>
      <protection locked="0"/>
    </xf>
    <xf numFmtId="0" fontId="46" fillId="0" borderId="0" xfId="0" applyFont="1" applyProtection="1">
      <alignment vertical="center"/>
      <protection locked="0"/>
    </xf>
    <xf numFmtId="0" fontId="42" fillId="8" borderId="1" xfId="0" applyFont="1" applyFill="1" applyBorder="1" applyAlignment="1">
      <alignment horizontal="center" vertical="top" wrapText="1"/>
    </xf>
    <xf numFmtId="0" fontId="59" fillId="8" borderId="1" xfId="0" applyFont="1" applyFill="1" applyBorder="1" applyAlignment="1">
      <alignment horizontal="center" vertical="center"/>
    </xf>
    <xf numFmtId="3" fontId="60" fillId="8" borderId="1" xfId="0" applyNumberFormat="1" applyFont="1" applyFill="1" applyBorder="1">
      <alignment vertical="center"/>
    </xf>
    <xf numFmtId="3" fontId="59" fillId="8" borderId="1" xfId="0" applyNumberFormat="1" applyFont="1" applyFill="1" applyBorder="1">
      <alignment vertical="center"/>
    </xf>
    <xf numFmtId="0" fontId="50" fillId="6" borderId="1" xfId="0" applyFont="1" applyFill="1" applyBorder="1" applyAlignment="1">
      <alignment horizontal="center" vertical="center"/>
    </xf>
    <xf numFmtId="0" fontId="51" fillId="2" borderId="1" xfId="0" applyFont="1" applyFill="1" applyBorder="1" applyAlignment="1">
      <alignment horizontal="center" vertical="center"/>
    </xf>
    <xf numFmtId="0" fontId="46" fillId="0" borderId="0" xfId="0" applyFont="1" applyAlignment="1">
      <alignment horizontal="center" vertical="center"/>
    </xf>
    <xf numFmtId="0" fontId="49" fillId="8" borderId="1" xfId="0" applyFont="1" applyFill="1" applyBorder="1" applyAlignment="1">
      <alignment horizontal="center" vertical="center"/>
    </xf>
    <xf numFmtId="0" fontId="50" fillId="4" borderId="1" xfId="0" applyFont="1" applyFill="1" applyBorder="1" applyAlignment="1">
      <alignment horizontal="center" vertical="top" wrapText="1"/>
    </xf>
    <xf numFmtId="0" fontId="54" fillId="2" borderId="1" xfId="0" applyFont="1" applyFill="1" applyBorder="1" applyAlignment="1">
      <alignment horizontal="center" vertical="center"/>
    </xf>
    <xf numFmtId="0" fontId="54" fillId="2" borderId="1" xfId="0" applyFont="1" applyFill="1" applyBorder="1" applyAlignment="1">
      <alignment horizontal="center" vertical="center" wrapText="1"/>
    </xf>
    <xf numFmtId="0" fontId="42" fillId="8" borderId="3" xfId="0" applyFont="1" applyFill="1" applyBorder="1" applyAlignment="1">
      <alignment horizontal="right" vertical="center" wrapText="1"/>
    </xf>
    <xf numFmtId="0" fontId="50" fillId="2" borderId="1" xfId="0" applyFont="1" applyFill="1" applyBorder="1" applyAlignment="1">
      <alignment horizontal="right" vertical="center" wrapText="1"/>
    </xf>
    <xf numFmtId="0" fontId="46" fillId="0" borderId="0" xfId="0" applyFont="1" applyAlignment="1">
      <alignment horizontal="right" vertical="center"/>
    </xf>
    <xf numFmtId="0" fontId="37" fillId="8" borderId="2" xfId="0" applyFont="1" applyFill="1" applyBorder="1" applyAlignment="1">
      <alignment horizontal="left" vertical="center" wrapText="1"/>
    </xf>
    <xf numFmtId="0" fontId="46" fillId="0" borderId="0" xfId="0" applyFont="1">
      <alignment vertical="center"/>
    </xf>
    <xf numFmtId="0" fontId="46" fillId="0" borderId="0" xfId="0" applyFont="1" applyProtection="1">
      <alignment vertical="center"/>
      <protection locked="0"/>
    </xf>
    <xf numFmtId="0" fontId="0" fillId="8" borderId="0" xfId="0" applyFont="1" applyFill="1" applyBorder="1" applyAlignment="1">
      <alignment horizontal="center" vertical="center" wrapText="1"/>
    </xf>
    <xf numFmtId="15" fontId="0" fillId="8" borderId="0" xfId="0" applyNumberFormat="1" applyFont="1" applyFill="1" applyBorder="1" applyAlignment="1">
      <alignment horizontal="center" vertical="center" wrapText="1"/>
    </xf>
    <xf numFmtId="0" fontId="58" fillId="8" borderId="0" xfId="3" applyFont="1" applyFill="1" applyBorder="1" applyAlignment="1">
      <alignment horizontal="center" vertical="center" wrapText="1"/>
    </xf>
    <xf numFmtId="0" fontId="50" fillId="8" borderId="2" xfId="0" applyFont="1" applyFill="1" applyBorder="1" applyAlignment="1" applyProtection="1">
      <alignment horizontal="center" vertical="center"/>
      <protection locked="0"/>
    </xf>
    <xf numFmtId="0" fontId="50" fillId="8" borderId="3" xfId="0" applyFont="1" applyFill="1" applyBorder="1" applyAlignment="1" applyProtection="1">
      <alignment horizontal="center" vertical="center"/>
      <protection locked="0"/>
    </xf>
    <xf numFmtId="0" fontId="50" fillId="8" borderId="1" xfId="0" applyFont="1" applyFill="1" applyBorder="1" applyAlignment="1" applyProtection="1">
      <alignment horizontal="center" vertical="center" wrapText="1"/>
      <protection locked="0"/>
    </xf>
    <xf numFmtId="0" fontId="63" fillId="8" borderId="1" xfId="0" applyFont="1" applyFill="1" applyBorder="1" applyAlignment="1">
      <alignment horizontal="center" vertical="center"/>
    </xf>
    <xf numFmtId="0" fontId="64" fillId="11" borderId="24" xfId="0" applyFont="1" applyFill="1" applyBorder="1" applyAlignment="1" applyProtection="1">
      <alignment horizontal="center" vertical="center" wrapText="1"/>
      <protection locked="0"/>
    </xf>
    <xf numFmtId="0" fontId="39" fillId="8" borderId="0" xfId="0" applyFont="1" applyFill="1" applyBorder="1" applyAlignment="1">
      <alignment horizontal="center" vertical="center" wrapText="1"/>
    </xf>
    <xf numFmtId="0" fontId="46" fillId="8" borderId="0" xfId="0" applyFont="1" applyFill="1">
      <alignment vertical="center"/>
    </xf>
    <xf numFmtId="0" fontId="0" fillId="10" borderId="0" xfId="0" applyFill="1" applyAlignment="1">
      <alignment vertical="center" wrapText="1"/>
    </xf>
    <xf numFmtId="0" fontId="24" fillId="8" borderId="1" xfId="0" applyFont="1" applyFill="1" applyBorder="1" applyAlignment="1" applyProtection="1">
      <alignment horizontal="center" vertical="center" wrapText="1"/>
      <protection locked="0"/>
    </xf>
    <xf numFmtId="0" fontId="58" fillId="8" borderId="1" xfId="3" applyFill="1" applyBorder="1" applyAlignment="1">
      <alignment horizontal="center" vertical="center" wrapText="1"/>
    </xf>
    <xf numFmtId="0" fontId="50" fillId="2" borderId="1" xfId="0" applyFont="1" applyFill="1" applyBorder="1" applyAlignment="1">
      <alignment horizontal="center" vertical="center" wrapText="1"/>
    </xf>
    <xf numFmtId="0" fontId="50" fillId="2" borderId="1" xfId="0" applyFont="1" applyFill="1" applyBorder="1" applyAlignment="1">
      <alignment horizontal="center" vertical="center"/>
    </xf>
    <xf numFmtId="0" fontId="50" fillId="6" borderId="1" xfId="0" applyFont="1" applyFill="1" applyBorder="1" applyAlignment="1">
      <alignment horizontal="center" vertical="center" wrapText="1"/>
    </xf>
    <xf numFmtId="0" fontId="50" fillId="2" borderId="21" xfId="0" applyFont="1" applyFill="1" applyBorder="1" applyAlignment="1">
      <alignment horizontal="center" vertical="center"/>
    </xf>
    <xf numFmtId="0" fontId="50" fillId="2" borderId="22" xfId="0" applyFont="1" applyFill="1" applyBorder="1" applyAlignment="1">
      <alignment horizontal="center" vertical="center" wrapText="1"/>
    </xf>
    <xf numFmtId="0" fontId="58" fillId="8" borderId="1" xfId="3" applyFont="1" applyFill="1" applyBorder="1" applyAlignment="1">
      <alignment horizontal="center" vertical="center" wrapText="1"/>
    </xf>
    <xf numFmtId="14" fontId="59" fillId="8" borderId="1" xfId="0" applyNumberFormat="1" applyFont="1" applyFill="1" applyBorder="1" applyAlignment="1">
      <alignment horizontal="center" vertical="center" wrapText="1"/>
    </xf>
    <xf numFmtId="0" fontId="59" fillId="8" borderId="1" xfId="0" applyFont="1" applyFill="1" applyBorder="1" applyAlignment="1">
      <alignment horizontal="center" vertical="center" wrapText="1"/>
    </xf>
    <xf numFmtId="0" fontId="59" fillId="8" borderId="3" xfId="0" applyFont="1" applyFill="1" applyBorder="1" applyAlignment="1">
      <alignment horizontal="center" vertical="center" wrapText="1"/>
    </xf>
    <xf numFmtId="0" fontId="54" fillId="2" borderId="9" xfId="0" applyFont="1" applyFill="1" applyBorder="1" applyAlignment="1">
      <alignment horizontal="center" vertical="center" wrapText="1"/>
    </xf>
    <xf numFmtId="0" fontId="64" fillId="11" borderId="2" xfId="0" applyFont="1" applyFill="1" applyBorder="1" applyAlignment="1" applyProtection="1">
      <alignment horizontal="center" vertical="center" wrapText="1"/>
      <protection locked="0"/>
    </xf>
    <xf numFmtId="0" fontId="42" fillId="8" borderId="3" xfId="0" applyFont="1" applyFill="1" applyBorder="1" applyAlignment="1">
      <alignment horizontal="left" vertical="center" wrapText="1"/>
    </xf>
    <xf numFmtId="0" fontId="27" fillId="8" borderId="2" xfId="0" applyFont="1" applyFill="1" applyBorder="1" applyAlignment="1">
      <alignment horizontal="left" vertical="center" wrapText="1"/>
    </xf>
    <xf numFmtId="0" fontId="0" fillId="10" borderId="0" xfId="0" applyFill="1" applyAlignment="1">
      <alignment horizontal="center" vertical="center" wrapText="1"/>
    </xf>
    <xf numFmtId="0" fontId="42" fillId="8" borderId="3"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9" fillId="8" borderId="1" xfId="0" applyFont="1" applyFill="1" applyBorder="1" applyAlignment="1">
      <alignment horizontal="center" vertical="center"/>
    </xf>
    <xf numFmtId="0" fontId="63" fillId="8" borderId="1"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28" fillId="8" borderId="3" xfId="0" applyFont="1" applyFill="1" applyBorder="1" applyAlignment="1">
      <alignment horizontal="center" vertical="center" wrapText="1"/>
    </xf>
    <xf numFmtId="0" fontId="58" fillId="8" borderId="22" xfId="3" applyFont="1" applyFill="1" applyBorder="1" applyAlignment="1">
      <alignment horizontal="center" vertical="center" wrapText="1"/>
    </xf>
    <xf numFmtId="0" fontId="28" fillId="8" borderId="4"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50" fillId="2" borderId="2" xfId="0" applyFont="1" applyFill="1" applyBorder="1" applyAlignment="1">
      <alignment horizontal="center" vertical="center"/>
    </xf>
    <xf numFmtId="0" fontId="50" fillId="2" borderId="1" xfId="0" applyFont="1" applyFill="1" applyBorder="1" applyAlignment="1">
      <alignment horizontal="center" vertical="center" wrapText="1"/>
    </xf>
    <xf numFmtId="9" fontId="15" fillId="8" borderId="1" xfId="0" applyNumberFormat="1" applyFont="1" applyFill="1" applyBorder="1" applyAlignment="1">
      <alignment horizontal="center" vertical="center" wrapText="1"/>
    </xf>
    <xf numFmtId="0" fontId="15" fillId="8" borderId="1" xfId="0" applyFont="1" applyFill="1" applyBorder="1" applyAlignment="1">
      <alignment horizontal="center" vertical="center" wrapText="1"/>
    </xf>
    <xf numFmtId="41" fontId="59" fillId="8" borderId="1" xfId="5" applyFont="1" applyFill="1" applyBorder="1" applyAlignment="1">
      <alignment horizontal="center" vertical="center"/>
    </xf>
    <xf numFmtId="15" fontId="59" fillId="8" borderId="1" xfId="0" applyNumberFormat="1" applyFont="1" applyFill="1" applyBorder="1" applyAlignment="1">
      <alignment horizontal="center" vertical="center"/>
    </xf>
    <xf numFmtId="0" fontId="63" fillId="8" borderId="1" xfId="0" applyFont="1" applyFill="1" applyBorder="1">
      <alignment vertical="center"/>
    </xf>
    <xf numFmtId="0" fontId="14" fillId="8" borderId="1" xfId="0" applyFont="1" applyFill="1" applyBorder="1" applyAlignment="1">
      <alignment horizontal="center" vertical="center" wrapText="1"/>
    </xf>
    <xf numFmtId="9" fontId="14" fillId="8" borderId="1" xfId="1" applyFont="1" applyFill="1" applyBorder="1" applyAlignment="1">
      <alignment horizontal="center" vertical="center"/>
    </xf>
    <xf numFmtId="0" fontId="75"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46" fillId="10" borderId="25" xfId="0" applyFont="1" applyFill="1" applyBorder="1" applyAlignment="1">
      <alignment horizontal="center" vertical="center"/>
    </xf>
    <xf numFmtId="0" fontId="46" fillId="10" borderId="26" xfId="0" applyFont="1" applyFill="1" applyBorder="1" applyAlignment="1">
      <alignment horizontal="center" vertical="center"/>
    </xf>
    <xf numFmtId="0" fontId="46" fillId="10" borderId="27" xfId="0" applyFont="1" applyFill="1" applyBorder="1" applyAlignment="1">
      <alignment horizontal="center" vertical="center"/>
    </xf>
    <xf numFmtId="0" fontId="46" fillId="10" borderId="16" xfId="0" applyFont="1" applyFill="1" applyBorder="1" applyAlignment="1">
      <alignment horizontal="center" vertical="center"/>
    </xf>
    <xf numFmtId="0" fontId="46" fillId="10" borderId="0" xfId="0" applyFont="1" applyFill="1" applyBorder="1" applyAlignment="1">
      <alignment horizontal="center" vertical="center"/>
    </xf>
    <xf numFmtId="0" fontId="46" fillId="10" borderId="17" xfId="0" applyFont="1" applyFill="1" applyBorder="1" applyAlignment="1">
      <alignment horizontal="center" vertical="center"/>
    </xf>
    <xf numFmtId="0" fontId="46" fillId="10" borderId="18" xfId="0" applyFont="1" applyFill="1" applyBorder="1" applyAlignment="1">
      <alignment horizontal="center" vertical="center"/>
    </xf>
    <xf numFmtId="0" fontId="46" fillId="10" borderId="19" xfId="0" applyFont="1" applyFill="1" applyBorder="1" applyAlignment="1">
      <alignment horizontal="center" vertical="center"/>
    </xf>
    <xf numFmtId="0" fontId="46" fillId="10" borderId="20" xfId="0" applyFont="1" applyFill="1" applyBorder="1" applyAlignment="1">
      <alignment horizontal="center" vertical="center"/>
    </xf>
    <xf numFmtId="0" fontId="11" fillId="8"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9" fillId="8" borderId="1" xfId="0" applyFont="1" applyFill="1" applyBorder="1" applyAlignment="1">
      <alignment horizontal="left" vertical="center" wrapText="1"/>
    </xf>
    <xf numFmtId="15" fontId="9" fillId="8" borderId="1" xfId="0" applyNumberFormat="1" applyFont="1" applyFill="1" applyBorder="1" applyAlignment="1">
      <alignment horizontal="center" vertical="center" wrapText="1"/>
    </xf>
    <xf numFmtId="0" fontId="66" fillId="8" borderId="0" xfId="0" applyFont="1" applyFill="1">
      <alignment vertical="center"/>
    </xf>
    <xf numFmtId="0" fontId="66" fillId="8" borderId="1" xfId="0" applyFont="1" applyFill="1" applyBorder="1" applyAlignment="1">
      <alignment horizontal="center" vertical="center" wrapText="1"/>
    </xf>
    <xf numFmtId="0" fontId="5" fillId="8" borderId="1" xfId="0" applyFont="1" applyFill="1" applyBorder="1" applyAlignment="1">
      <alignment horizontal="center" vertical="center"/>
    </xf>
    <xf numFmtId="0" fontId="5" fillId="8" borderId="1" xfId="0" applyFont="1" applyFill="1" applyBorder="1" applyAlignment="1">
      <alignment vertical="center" wrapText="1"/>
    </xf>
    <xf numFmtId="0" fontId="5" fillId="8" borderId="1" xfId="0" applyFont="1" applyFill="1" applyBorder="1" applyAlignment="1">
      <alignment horizontal="center" vertical="center" wrapText="1"/>
    </xf>
    <xf numFmtId="9" fontId="5" fillId="8" borderId="1" xfId="0" applyNumberFormat="1" applyFont="1" applyFill="1" applyBorder="1" applyAlignment="1">
      <alignment horizontal="center" vertical="center" wrapText="1"/>
    </xf>
    <xf numFmtId="9" fontId="5" fillId="8" borderId="9" xfId="0" applyNumberFormat="1" applyFont="1" applyFill="1" applyBorder="1" applyAlignment="1">
      <alignment horizontal="center" vertical="center" wrapText="1"/>
    </xf>
    <xf numFmtId="9" fontId="66" fillId="8" borderId="1" xfId="0" applyNumberFormat="1" applyFont="1" applyFill="1" applyBorder="1" applyAlignment="1">
      <alignment horizontal="center" vertical="center" wrapText="1"/>
    </xf>
    <xf numFmtId="0" fontId="5" fillId="8" borderId="9" xfId="0" applyFont="1" applyFill="1" applyBorder="1" applyAlignment="1">
      <alignment horizontal="center" vertical="center" wrapText="1"/>
    </xf>
    <xf numFmtId="0" fontId="50" fillId="2" borderId="5" xfId="0" applyFont="1" applyFill="1" applyBorder="1" applyAlignment="1">
      <alignment horizontal="center" vertical="center" wrapText="1"/>
    </xf>
    <xf numFmtId="0" fontId="50" fillId="2" borderId="6" xfId="0" applyFont="1" applyFill="1" applyBorder="1" applyAlignment="1">
      <alignment horizontal="center" vertical="center" wrapText="1"/>
    </xf>
    <xf numFmtId="0" fontId="58" fillId="8" borderId="1" xfId="3" applyFont="1" applyFill="1" applyBorder="1" applyAlignment="1">
      <alignment horizontal="center" vertical="center" wrapText="1"/>
    </xf>
    <xf numFmtId="0" fontId="58" fillId="8" borderId="1" xfId="3" applyFont="1" applyFill="1" applyBorder="1" applyAlignment="1">
      <alignment horizontal="center" vertical="center" wrapText="1"/>
    </xf>
    <xf numFmtId="0" fontId="5" fillId="8" borderId="1" xfId="0" applyFont="1" applyFill="1" applyBorder="1" applyAlignment="1">
      <alignment horizontal="center" vertical="center" wrapText="1"/>
    </xf>
    <xf numFmtId="9" fontId="5" fillId="8" borderId="1" xfId="0" applyNumberFormat="1" applyFont="1" applyFill="1" applyBorder="1" applyAlignment="1">
      <alignment horizontal="center" vertical="center" wrapText="1"/>
    </xf>
    <xf numFmtId="0" fontId="50" fillId="2" borderId="1" xfId="0" applyFont="1" applyFill="1" applyBorder="1" applyAlignment="1">
      <alignment horizontal="center" vertical="center"/>
    </xf>
    <xf numFmtId="0" fontId="14" fillId="8" borderId="1" xfId="0" applyFont="1" applyFill="1" applyBorder="1" applyAlignment="1">
      <alignment horizontal="center" vertical="center" wrapText="1"/>
    </xf>
    <xf numFmtId="0" fontId="50" fillId="2" borderId="1" xfId="0" applyFont="1" applyFill="1" applyBorder="1" applyAlignment="1">
      <alignment horizontal="center" vertical="center" wrapText="1"/>
    </xf>
    <xf numFmtId="9" fontId="14" fillId="8" borderId="1" xfId="1" applyFont="1" applyFill="1" applyBorder="1" applyAlignment="1">
      <alignment horizontal="center" vertical="center"/>
    </xf>
    <xf numFmtId="0" fontId="58" fillId="8" borderId="9" xfId="3" applyFont="1" applyFill="1" applyBorder="1" applyAlignment="1">
      <alignment horizontal="center" vertical="center" wrapText="1"/>
    </xf>
    <xf numFmtId="0" fontId="66" fillId="8" borderId="1" xfId="0" applyFont="1" applyFill="1" applyBorder="1" applyAlignment="1">
      <alignment horizontal="center" vertical="center" wrapText="1"/>
    </xf>
    <xf numFmtId="0" fontId="50" fillId="2" borderId="4" xfId="0" applyFont="1" applyFill="1" applyBorder="1" applyAlignment="1">
      <alignment vertical="center"/>
    </xf>
    <xf numFmtId="0" fontId="50" fillId="2" borderId="3" xfId="0" applyFont="1" applyFill="1" applyBorder="1" applyAlignment="1">
      <alignment vertical="center"/>
    </xf>
    <xf numFmtId="0" fontId="4" fillId="8" borderId="1" xfId="0" applyFont="1" applyFill="1" applyBorder="1" applyAlignment="1" applyProtection="1">
      <alignment horizontal="center" vertical="center" wrapText="1"/>
      <protection locked="0"/>
    </xf>
    <xf numFmtId="0" fontId="4" fillId="8" borderId="1" xfId="0" applyFont="1" applyFill="1" applyBorder="1" applyAlignment="1">
      <alignment horizontal="center" vertical="center" wrapText="1"/>
    </xf>
    <xf numFmtId="0" fontId="4" fillId="8" borderId="1" xfId="0" applyFont="1" applyFill="1" applyBorder="1" applyAlignment="1">
      <alignment horizontal="center" vertical="center"/>
    </xf>
    <xf numFmtId="9" fontId="4" fillId="8" borderId="1" xfId="1" applyFont="1" applyFill="1" applyBorder="1" applyAlignment="1">
      <alignment horizontal="center" vertical="center"/>
    </xf>
    <xf numFmtId="0" fontId="4" fillId="8" borderId="9" xfId="0" applyFont="1" applyFill="1" applyBorder="1" applyAlignment="1">
      <alignment horizontal="center" vertical="center" wrapText="1"/>
    </xf>
    <xf numFmtId="0" fontId="4" fillId="8" borderId="0" xfId="0" applyFont="1" applyFill="1" applyAlignment="1">
      <alignment horizontal="center"/>
    </xf>
    <xf numFmtId="9" fontId="4" fillId="8" borderId="1" xfId="0" applyNumberFormat="1" applyFont="1" applyFill="1" applyBorder="1" applyAlignment="1">
      <alignment horizontal="center" vertical="center"/>
    </xf>
    <xf numFmtId="0" fontId="56" fillId="8" borderId="40" xfId="0" applyFont="1" applyFill="1" applyBorder="1" applyAlignment="1">
      <alignment horizontal="center"/>
    </xf>
    <xf numFmtId="0" fontId="4" fillId="8" borderId="10" xfId="0" applyFont="1" applyFill="1" applyBorder="1" applyAlignment="1">
      <alignment horizontal="center" vertical="center" wrapText="1"/>
    </xf>
    <xf numFmtId="0" fontId="4" fillId="8" borderId="28" xfId="0" applyFont="1" applyFill="1" applyBorder="1" applyAlignment="1">
      <alignment horizontal="center" vertical="center" wrapText="1"/>
    </xf>
    <xf numFmtId="9" fontId="4" fillId="8" borderId="28" xfId="0" applyNumberFormat="1" applyFont="1" applyFill="1" applyBorder="1" applyAlignment="1">
      <alignment horizontal="center" vertical="center"/>
    </xf>
    <xf numFmtId="0" fontId="4" fillId="8" borderId="41" xfId="0" applyFont="1" applyFill="1" applyBorder="1" applyAlignment="1">
      <alignment horizontal="center" vertical="center" wrapText="1"/>
    </xf>
    <xf numFmtId="0" fontId="4" fillId="8" borderId="0" xfId="0" applyFont="1" applyFill="1" applyAlignment="1">
      <alignment horizontal="center" wrapText="1"/>
    </xf>
    <xf numFmtId="0" fontId="4" fillId="8" borderId="32" xfId="0" applyFont="1" applyFill="1" applyBorder="1" applyAlignment="1">
      <alignment horizontal="center" vertical="center" wrapText="1"/>
    </xf>
    <xf numFmtId="0" fontId="4" fillId="8" borderId="31" xfId="0" applyFont="1" applyFill="1" applyBorder="1" applyAlignment="1">
      <alignment horizontal="center" vertical="center" wrapText="1"/>
    </xf>
    <xf numFmtId="0" fontId="4" fillId="8" borderId="39" xfId="0" applyFont="1" applyFill="1" applyBorder="1" applyAlignment="1">
      <alignment horizontal="center" vertical="center" wrapText="1"/>
    </xf>
    <xf numFmtId="0" fontId="4" fillId="8" borderId="33"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59" fillId="15" borderId="28" xfId="0" applyFont="1" applyFill="1" applyBorder="1" applyAlignment="1">
      <alignment horizontal="center" vertical="center" wrapText="1"/>
    </xf>
    <xf numFmtId="0" fontId="59" fillId="16" borderId="28" xfId="0" applyFont="1" applyFill="1" applyBorder="1" applyAlignment="1">
      <alignment horizontal="center" vertical="center" wrapText="1"/>
    </xf>
    <xf numFmtId="9" fontId="75" fillId="16" borderId="28" xfId="0" applyNumberFormat="1" applyFont="1" applyFill="1" applyBorder="1" applyAlignment="1">
      <alignment horizontal="center" vertical="center" wrapText="1"/>
    </xf>
    <xf numFmtId="0" fontId="79" fillId="16" borderId="28" xfId="0" applyFont="1" applyFill="1" applyBorder="1" applyAlignment="1">
      <alignment horizontal="center" vertical="center" wrapText="1"/>
    </xf>
    <xf numFmtId="9" fontId="4" fillId="16" borderId="28" xfId="0" applyNumberFormat="1" applyFont="1" applyFill="1" applyBorder="1" applyAlignment="1">
      <alignment horizontal="center" vertical="center" wrapText="1"/>
    </xf>
    <xf numFmtId="0" fontId="4" fillId="15" borderId="28" xfId="0" applyFont="1" applyFill="1" applyBorder="1" applyAlignment="1">
      <alignment horizontal="center" vertical="center" wrapText="1"/>
    </xf>
    <xf numFmtId="0" fontId="4" fillId="16" borderId="28" xfId="0" applyFont="1" applyFill="1" applyBorder="1" applyAlignment="1">
      <alignment horizontal="center" vertical="center" wrapText="1"/>
    </xf>
    <xf numFmtId="0" fontId="58" fillId="16" borderId="28" xfId="3" applyFont="1" applyFill="1" applyBorder="1" applyAlignment="1">
      <alignment horizontal="center" vertical="center" wrapText="1"/>
    </xf>
    <xf numFmtId="0" fontId="80" fillId="16" borderId="28" xfId="0" applyFont="1" applyFill="1" applyBorder="1" applyAlignment="1">
      <alignment horizontal="center" vertical="center" wrapText="1"/>
    </xf>
    <xf numFmtId="0" fontId="58" fillId="15" borderId="28" xfId="3" applyFont="1" applyFill="1" applyBorder="1" applyAlignment="1">
      <alignment horizontal="center" vertical="center" wrapText="1"/>
    </xf>
    <xf numFmtId="0" fontId="59" fillId="15" borderId="32" xfId="0" applyFont="1" applyFill="1" applyBorder="1" applyAlignment="1">
      <alignment horizontal="center" vertical="center" wrapText="1"/>
    </xf>
    <xf numFmtId="0" fontId="59" fillId="16" borderId="32" xfId="0" applyFont="1" applyFill="1" applyBorder="1" applyAlignment="1">
      <alignment horizontal="center" vertical="center" wrapText="1"/>
    </xf>
    <xf numFmtId="9" fontId="4" fillId="16" borderId="32" xfId="0" applyNumberFormat="1" applyFont="1" applyFill="1" applyBorder="1" applyAlignment="1">
      <alignment horizontal="center" vertical="center" wrapText="1"/>
    </xf>
    <xf numFmtId="0" fontId="4" fillId="16" borderId="32" xfId="0" applyFont="1" applyFill="1" applyBorder="1" applyAlignment="1">
      <alignment horizontal="center" vertical="center" wrapText="1"/>
    </xf>
    <xf numFmtId="0" fontId="58" fillId="16" borderId="32" xfId="3" applyFont="1" applyFill="1" applyBorder="1" applyAlignment="1">
      <alignment horizontal="center" vertical="center" wrapText="1"/>
    </xf>
    <xf numFmtId="9" fontId="4" fillId="8" borderId="1" xfId="0" applyNumberFormat="1" applyFont="1" applyFill="1" applyBorder="1" applyAlignment="1">
      <alignment horizontal="center" vertical="center" wrapText="1"/>
    </xf>
    <xf numFmtId="0" fontId="4" fillId="8" borderId="8" xfId="0" applyFont="1" applyFill="1" applyBorder="1" applyAlignment="1">
      <alignment horizontal="center" vertical="center" wrapText="1"/>
    </xf>
    <xf numFmtId="9" fontId="4" fillId="13" borderId="1" xfId="2" applyNumberFormat="1" applyFont="1" applyFill="1" applyBorder="1" applyAlignment="1">
      <alignment horizontal="center" vertical="center" wrapText="1"/>
    </xf>
    <xf numFmtId="0" fontId="58" fillId="8" borderId="9" xfId="3"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59" fillId="8" borderId="6"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58" fillId="8" borderId="1" xfId="3"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3" fillId="8" borderId="21"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8" borderId="1" xfId="1" applyFont="1" applyFill="1" applyBorder="1" applyAlignment="1">
      <alignment horizontal="center" vertical="center" wrapText="1"/>
    </xf>
    <xf numFmtId="9" fontId="3" fillId="8" borderId="1" xfId="0" applyNumberFormat="1"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0" xfId="0" applyFont="1" applyFill="1" applyAlignment="1">
      <alignment horizontal="center" vertical="center" wrapText="1"/>
    </xf>
    <xf numFmtId="3" fontId="5" fillId="8" borderId="1" xfId="0" applyNumberFormat="1" applyFont="1" applyFill="1" applyBorder="1" applyAlignment="1">
      <alignment horizontal="center" vertical="center" wrapText="1"/>
    </xf>
    <xf numFmtId="0" fontId="4" fillId="13" borderId="1" xfId="2" applyFont="1" applyFill="1" applyBorder="1" applyAlignment="1">
      <alignment horizontal="center" vertical="center" wrapText="1"/>
    </xf>
    <xf numFmtId="0" fontId="66" fillId="8" borderId="0" xfId="0" applyFont="1" applyFill="1" applyAlignment="1">
      <alignment horizontal="center" vertical="center" wrapText="1"/>
    </xf>
    <xf numFmtId="0" fontId="72" fillId="8" borderId="0" xfId="0" applyFont="1" applyFill="1" applyAlignment="1">
      <alignment horizontal="center" vertical="center" wrapText="1"/>
    </xf>
    <xf numFmtId="0" fontId="3" fillId="8" borderId="43" xfId="0" applyFont="1" applyFill="1" applyBorder="1" applyAlignment="1">
      <alignment horizontal="center" vertical="center" wrapText="1"/>
    </xf>
    <xf numFmtId="0" fontId="58" fillId="8" borderId="45" xfId="3" applyFont="1" applyFill="1" applyBorder="1" applyAlignment="1">
      <alignment horizontal="center" vertical="center" wrapText="1"/>
    </xf>
    <xf numFmtId="0" fontId="39" fillId="8" borderId="48" xfId="0" applyFont="1" applyFill="1" applyBorder="1" applyAlignment="1">
      <alignment horizontal="center" vertical="center" wrapText="1"/>
    </xf>
    <xf numFmtId="0" fontId="39" fillId="8" borderId="49" xfId="0" applyFont="1" applyFill="1" applyBorder="1" applyAlignment="1">
      <alignment horizontal="center" vertical="center" wrapText="1"/>
    </xf>
    <xf numFmtId="0" fontId="57" fillId="8" borderId="16" xfId="0" applyFont="1" applyFill="1" applyBorder="1">
      <alignment vertical="center"/>
    </xf>
    <xf numFmtId="0" fontId="39" fillId="8" borderId="17" xfId="0" applyFont="1" applyFill="1" applyBorder="1" applyAlignment="1">
      <alignment horizontal="center" vertical="center" wrapText="1"/>
    </xf>
    <xf numFmtId="0" fontId="23" fillId="8" borderId="16" xfId="0" applyFont="1" applyFill="1" applyBorder="1">
      <alignment vertical="center"/>
    </xf>
    <xf numFmtId="0" fontId="23" fillId="8" borderId="18" xfId="0" applyFont="1" applyFill="1" applyBorder="1">
      <alignment vertical="center"/>
    </xf>
    <xf numFmtId="0" fontId="39" fillId="8" borderId="19" xfId="0" applyFont="1" applyFill="1" applyBorder="1" applyAlignment="1">
      <alignment horizontal="center" vertical="center" wrapText="1"/>
    </xf>
    <xf numFmtId="0" fontId="39" fillId="8" borderId="20" xfId="0" applyFont="1" applyFill="1" applyBorder="1" applyAlignment="1">
      <alignment horizontal="center" vertical="center" wrapText="1"/>
    </xf>
    <xf numFmtId="0" fontId="39" fillId="8" borderId="25" xfId="0" applyFont="1" applyFill="1" applyBorder="1" applyAlignment="1">
      <alignment horizontal="center" vertical="center" wrapText="1"/>
    </xf>
    <xf numFmtId="0" fontId="39" fillId="8" borderId="26" xfId="0" applyFont="1" applyFill="1" applyBorder="1" applyAlignment="1">
      <alignment horizontal="center" vertical="center" wrapText="1"/>
    </xf>
    <xf numFmtId="0" fontId="39" fillId="8" borderId="27" xfId="0" applyFont="1" applyFill="1" applyBorder="1" applyAlignment="1">
      <alignment horizontal="center" vertical="center" wrapText="1"/>
    </xf>
    <xf numFmtId="0" fontId="39" fillId="8" borderId="47" xfId="0" applyFont="1" applyFill="1" applyBorder="1" applyAlignment="1">
      <alignment horizontal="center" vertical="center" wrapText="1"/>
    </xf>
    <xf numFmtId="0" fontId="48" fillId="8" borderId="48" xfId="0" applyFont="1" applyFill="1" applyBorder="1" applyAlignment="1">
      <alignment horizontal="center" vertical="center"/>
    </xf>
    <xf numFmtId="0" fontId="50" fillId="8" borderId="49" xfId="0" applyFont="1" applyFill="1" applyBorder="1" applyAlignment="1">
      <alignment horizontal="center" vertical="center"/>
    </xf>
    <xf numFmtId="0" fontId="50" fillId="8" borderId="49" xfId="0" applyFont="1" applyFill="1" applyBorder="1" applyAlignment="1">
      <alignment horizontal="right" vertical="center"/>
    </xf>
    <xf numFmtId="0" fontId="46" fillId="8" borderId="50" xfId="0" applyFont="1" applyFill="1" applyBorder="1" applyAlignment="1">
      <alignment horizontal="center" vertical="center"/>
    </xf>
    <xf numFmtId="0" fontId="10" fillId="8" borderId="9" xfId="0" applyFont="1" applyFill="1" applyBorder="1" applyAlignment="1">
      <alignment horizontal="center" vertical="center"/>
    </xf>
    <xf numFmtId="0" fontId="48" fillId="3" borderId="48" xfId="0" applyFont="1" applyFill="1" applyBorder="1" applyAlignment="1">
      <alignment horizontal="center" vertical="center"/>
    </xf>
    <xf numFmtId="0" fontId="50" fillId="3" borderId="49" xfId="0" applyFont="1" applyFill="1" applyBorder="1" applyAlignment="1">
      <alignment horizontal="center" vertical="center"/>
    </xf>
    <xf numFmtId="0" fontId="50" fillId="3" borderId="49" xfId="0" applyFont="1" applyFill="1" applyBorder="1" applyAlignment="1">
      <alignment horizontal="right" vertical="center"/>
    </xf>
    <xf numFmtId="0" fontId="50" fillId="3" borderId="50" xfId="0" applyFont="1" applyFill="1" applyBorder="1" applyAlignment="1">
      <alignment horizontal="center" vertical="center"/>
    </xf>
    <xf numFmtId="0" fontId="4" fillId="8" borderId="0" xfId="0" applyFont="1" applyFill="1" applyBorder="1" applyAlignment="1">
      <alignment horizontal="center" vertical="center" wrapText="1"/>
    </xf>
    <xf numFmtId="9" fontId="4" fillId="8" borderId="9" xfId="1" applyFont="1" applyFill="1" applyBorder="1" applyAlignment="1">
      <alignment horizontal="center" vertical="center"/>
    </xf>
    <xf numFmtId="0" fontId="83" fillId="3" borderId="25" xfId="0" applyFont="1" applyFill="1" applyBorder="1" applyAlignment="1">
      <alignment horizontal="center" vertical="center"/>
    </xf>
    <xf numFmtId="0" fontId="83" fillId="3" borderId="26" xfId="0" applyFont="1" applyFill="1" applyBorder="1" applyAlignment="1">
      <alignment horizontal="center" vertical="center"/>
    </xf>
    <xf numFmtId="0" fontId="83" fillId="3" borderId="27" xfId="0" applyFont="1" applyFill="1" applyBorder="1" applyAlignment="1">
      <alignment horizontal="center" vertical="center"/>
    </xf>
    <xf numFmtId="0" fontId="83" fillId="3" borderId="18" xfId="0" applyFont="1" applyFill="1" applyBorder="1" applyAlignment="1">
      <alignment horizontal="center" vertical="center"/>
    </xf>
    <xf numFmtId="0" fontId="83" fillId="3" borderId="19" xfId="0" applyFont="1" applyFill="1" applyBorder="1" applyAlignment="1">
      <alignment horizontal="center" vertical="center"/>
    </xf>
    <xf numFmtId="0" fontId="83" fillId="3" borderId="20" xfId="0" applyFont="1" applyFill="1" applyBorder="1" applyAlignment="1">
      <alignment horizontal="center" vertical="center"/>
    </xf>
    <xf numFmtId="41" fontId="59" fillId="8" borderId="9" xfId="5" applyFont="1" applyFill="1" applyBorder="1" applyAlignment="1">
      <alignment horizontal="center" vertical="center"/>
    </xf>
    <xf numFmtId="14" fontId="59" fillId="8" borderId="9" xfId="0" applyNumberFormat="1" applyFont="1" applyFill="1" applyBorder="1" applyAlignment="1">
      <alignment horizontal="center" vertical="center" wrapText="1"/>
    </xf>
    <xf numFmtId="15" fontId="59" fillId="8" borderId="9" xfId="0" applyNumberFormat="1" applyFont="1" applyFill="1" applyBorder="1" applyAlignment="1">
      <alignment horizontal="center" vertical="center"/>
    </xf>
    <xf numFmtId="0" fontId="59" fillId="8" borderId="9" xfId="0" applyFont="1" applyFill="1" applyBorder="1" applyAlignment="1">
      <alignment horizontal="center" vertical="center" wrapText="1"/>
    </xf>
    <xf numFmtId="0" fontId="59" fillId="8" borderId="9" xfId="0" applyFont="1" applyFill="1" applyBorder="1" applyAlignment="1">
      <alignment horizontal="center" vertical="center"/>
    </xf>
    <xf numFmtId="41" fontId="59" fillId="8" borderId="48" xfId="5" applyFont="1" applyFill="1" applyBorder="1" applyAlignment="1">
      <alignment horizontal="center" vertical="center"/>
    </xf>
    <xf numFmtId="14" fontId="59" fillId="8" borderId="49" xfId="0" applyNumberFormat="1" applyFont="1" applyFill="1" applyBorder="1" applyAlignment="1">
      <alignment horizontal="center" vertical="center" wrapText="1"/>
    </xf>
    <xf numFmtId="15" fontId="59" fillId="8" borderId="49" xfId="0" applyNumberFormat="1" applyFont="1" applyFill="1" applyBorder="1" applyAlignment="1">
      <alignment horizontal="center" vertical="center"/>
    </xf>
    <xf numFmtId="41" fontId="59" fillId="8" borderId="49" xfId="5" applyFont="1" applyFill="1" applyBorder="1" applyAlignment="1">
      <alignment horizontal="center" vertical="center"/>
    </xf>
    <xf numFmtId="0" fontId="59" fillId="8" borderId="49" xfId="0" applyFont="1" applyFill="1" applyBorder="1" applyAlignment="1">
      <alignment horizontal="center" vertical="center" wrapText="1"/>
    </xf>
    <xf numFmtId="0" fontId="59" fillId="8" borderId="49" xfId="0" applyFont="1" applyFill="1" applyBorder="1" applyAlignment="1">
      <alignment horizontal="center" vertical="center"/>
    </xf>
    <xf numFmtId="0" fontId="59" fillId="8" borderId="50" xfId="0" applyFont="1" applyFill="1" applyBorder="1" applyAlignment="1">
      <alignment horizontal="center" vertical="center" wrapText="1"/>
    </xf>
    <xf numFmtId="3" fontId="60" fillId="8" borderId="9" xfId="0" applyNumberFormat="1" applyFont="1" applyFill="1" applyBorder="1">
      <alignment vertical="center"/>
    </xf>
    <xf numFmtId="0" fontId="63" fillId="8" borderId="48" xfId="0" applyFont="1" applyFill="1" applyBorder="1" applyAlignment="1">
      <alignment horizontal="center" vertical="center"/>
    </xf>
    <xf numFmtId="0" fontId="63" fillId="8" borderId="49" xfId="0" applyFont="1" applyFill="1" applyBorder="1" applyAlignment="1">
      <alignment horizontal="center" vertical="center"/>
    </xf>
    <xf numFmtId="3" fontId="60" fillId="8" borderId="49" xfId="0" applyNumberFormat="1" applyFont="1" applyFill="1" applyBorder="1">
      <alignment vertical="center"/>
    </xf>
    <xf numFmtId="3" fontId="60" fillId="8" borderId="50" xfId="0" applyNumberFormat="1" applyFont="1" applyFill="1" applyBorder="1">
      <alignment vertical="center"/>
    </xf>
    <xf numFmtId="14" fontId="5" fillId="8" borderId="9" xfId="0" applyNumberFormat="1" applyFont="1" applyFill="1" applyBorder="1" applyAlignment="1" applyProtection="1">
      <alignment horizontal="center" vertical="center" wrapText="1"/>
      <protection locked="0"/>
    </xf>
    <xf numFmtId="0" fontId="0" fillId="8" borderId="25" xfId="0" applyFont="1" applyFill="1" applyBorder="1" applyAlignment="1">
      <alignment horizontal="center" vertical="center" wrapText="1"/>
    </xf>
    <xf numFmtId="15" fontId="0" fillId="8" borderId="26" xfId="0" applyNumberFormat="1" applyFont="1" applyFill="1" applyBorder="1" applyAlignment="1">
      <alignment horizontal="center" vertical="center" wrapText="1"/>
    </xf>
    <xf numFmtId="0" fontId="0" fillId="8" borderId="26" xfId="0" applyFont="1" applyFill="1" applyBorder="1" applyAlignment="1">
      <alignment horizontal="center" vertical="center" wrapText="1"/>
    </xf>
    <xf numFmtId="0" fontId="58" fillId="8" borderId="26" xfId="3" applyFont="1" applyFill="1" applyBorder="1" applyAlignment="1">
      <alignment horizontal="center" vertical="center" wrapText="1"/>
    </xf>
    <xf numFmtId="0" fontId="58" fillId="8" borderId="27" xfId="3" applyFont="1" applyFill="1" applyBorder="1" applyAlignment="1">
      <alignment horizontal="center" vertical="center" wrapText="1"/>
    </xf>
    <xf numFmtId="0" fontId="76" fillId="8" borderId="16" xfId="0" applyFont="1" applyFill="1" applyBorder="1" applyAlignment="1">
      <alignment horizontal="center" vertical="center"/>
    </xf>
    <xf numFmtId="0" fontId="58" fillId="8" borderId="17" xfId="3" applyFont="1" applyFill="1" applyBorder="1" applyAlignment="1">
      <alignment horizontal="center" vertical="center" wrapText="1"/>
    </xf>
    <xf numFmtId="0" fontId="76" fillId="8" borderId="16" xfId="0" applyFont="1" applyFill="1" applyBorder="1">
      <alignment vertical="center"/>
    </xf>
    <xf numFmtId="0" fontId="0" fillId="8" borderId="16" xfId="0" applyFont="1" applyFill="1" applyBorder="1" applyAlignment="1">
      <alignment horizontal="center" vertical="center" wrapText="1"/>
    </xf>
    <xf numFmtId="0" fontId="0" fillId="8" borderId="18" xfId="0" applyFont="1" applyFill="1" applyBorder="1" applyAlignment="1">
      <alignment horizontal="center" vertical="center" wrapText="1"/>
    </xf>
    <xf numFmtId="15" fontId="0" fillId="8" borderId="19" xfId="0" applyNumberFormat="1" applyFont="1" applyFill="1" applyBorder="1" applyAlignment="1">
      <alignment horizontal="center" vertical="center" wrapText="1"/>
    </xf>
    <xf numFmtId="0" fontId="0" fillId="8" borderId="19" xfId="0" applyFont="1" applyFill="1" applyBorder="1" applyAlignment="1">
      <alignment horizontal="center" vertical="center" wrapText="1"/>
    </xf>
    <xf numFmtId="0" fontId="58" fillId="8" borderId="19" xfId="3" applyFont="1" applyFill="1" applyBorder="1" applyAlignment="1">
      <alignment horizontal="center" vertical="center" wrapText="1"/>
    </xf>
    <xf numFmtId="0" fontId="58" fillId="8" borderId="20" xfId="3" applyFont="1" applyFill="1" applyBorder="1" applyAlignment="1">
      <alignment horizontal="center" vertical="center" wrapText="1"/>
    </xf>
    <xf numFmtId="0" fontId="50" fillId="2" borderId="5" xfId="0" applyFont="1" applyFill="1" applyBorder="1" applyAlignment="1" applyProtection="1">
      <alignment vertical="center"/>
      <protection locked="0"/>
    </xf>
    <xf numFmtId="0" fontId="50" fillId="2" borderId="6" xfId="0" applyFont="1" applyFill="1" applyBorder="1" applyAlignment="1" applyProtection="1">
      <alignment vertical="center"/>
      <protection locked="0"/>
    </xf>
    <xf numFmtId="0" fontId="0" fillId="8" borderId="52" xfId="0" applyFont="1" applyFill="1" applyBorder="1" applyAlignment="1" applyProtection="1">
      <alignment vertical="top"/>
      <protection locked="0"/>
    </xf>
    <xf numFmtId="0" fontId="0" fillId="8" borderId="50" xfId="0" applyFont="1" applyFill="1" applyBorder="1" applyAlignment="1" applyProtection="1">
      <alignment vertical="center" wrapText="1"/>
      <protection locked="0"/>
    </xf>
    <xf numFmtId="0" fontId="22" fillId="8" borderId="48" xfId="0" applyFont="1" applyFill="1" applyBorder="1" applyAlignment="1">
      <alignment horizontal="center" vertical="center"/>
    </xf>
    <xf numFmtId="0" fontId="22" fillId="8" borderId="49" xfId="0" applyFont="1" applyFill="1" applyBorder="1" applyAlignment="1">
      <alignment horizontal="center" vertical="center"/>
    </xf>
    <xf numFmtId="0" fontId="57" fillId="8" borderId="49" xfId="0" applyFont="1" applyFill="1" applyBorder="1" applyAlignment="1">
      <alignment horizontal="center" vertical="center"/>
    </xf>
    <xf numFmtId="0" fontId="57" fillId="8" borderId="50" xfId="0" applyNumberFormat="1" applyFont="1" applyFill="1" applyBorder="1" applyAlignment="1">
      <alignment horizontal="center" vertical="center"/>
    </xf>
    <xf numFmtId="0" fontId="57" fillId="3" borderId="0" xfId="0" applyFont="1" applyFill="1" applyBorder="1" applyAlignment="1">
      <alignment horizontal="left" vertical="center" wrapText="1"/>
    </xf>
    <xf numFmtId="0" fontId="4" fillId="8" borderId="1" xfId="0" applyFont="1" applyFill="1" applyBorder="1" applyAlignment="1">
      <alignment horizontal="center"/>
    </xf>
    <xf numFmtId="0" fontId="56" fillId="8" borderId="0" xfId="0" applyFont="1" applyFill="1" applyBorder="1" applyAlignment="1">
      <alignment horizontal="center"/>
    </xf>
    <xf numFmtId="9" fontId="4" fillId="8" borderId="33" xfId="0" applyNumberFormat="1" applyFont="1" applyFill="1" applyBorder="1" applyAlignment="1">
      <alignment horizontal="center" vertical="center"/>
    </xf>
    <xf numFmtId="0" fontId="2" fillId="8" borderId="28" xfId="0" applyFont="1" applyFill="1" applyBorder="1" applyAlignment="1">
      <alignment horizontal="center" vertical="center" wrapText="1"/>
    </xf>
    <xf numFmtId="0" fontId="58" fillId="13" borderId="1" xfId="3" applyFont="1" applyFill="1" applyBorder="1" applyAlignment="1">
      <alignment horizontal="center" vertical="center" wrapText="1"/>
    </xf>
    <xf numFmtId="0" fontId="28" fillId="8" borderId="9" xfId="0" applyFont="1" applyFill="1" applyBorder="1" applyAlignment="1">
      <alignment horizontal="center" vertical="center" wrapText="1"/>
    </xf>
    <xf numFmtId="0" fontId="28" fillId="8" borderId="47" xfId="0" applyFont="1" applyFill="1" applyBorder="1" applyAlignment="1">
      <alignment horizontal="center" vertical="center" wrapText="1"/>
    </xf>
    <xf numFmtId="0" fontId="63" fillId="8" borderId="47" xfId="0" applyFont="1" applyFill="1" applyBorder="1" applyAlignment="1">
      <alignment horizontal="center" vertical="center"/>
    </xf>
    <xf numFmtId="0" fontId="56" fillId="8" borderId="2" xfId="0" applyFont="1" applyFill="1" applyBorder="1" applyAlignment="1">
      <alignment horizontal="center"/>
    </xf>
    <xf numFmtId="0" fontId="4" fillId="8" borderId="59" xfId="0" applyFont="1" applyFill="1" applyBorder="1" applyAlignment="1">
      <alignment horizontal="center" vertical="center" wrapText="1"/>
    </xf>
    <xf numFmtId="0" fontId="4" fillId="8" borderId="60" xfId="0" applyFont="1" applyFill="1" applyBorder="1" applyAlignment="1">
      <alignment horizontal="center" vertical="center" wrapText="1"/>
    </xf>
    <xf numFmtId="0" fontId="4" fillId="8" borderId="60" xfId="0" applyFont="1" applyFill="1" applyBorder="1" applyAlignment="1">
      <alignment horizontal="center" wrapText="1"/>
    </xf>
    <xf numFmtId="0" fontId="4" fillId="8" borderId="59" xfId="0" applyFont="1" applyFill="1" applyBorder="1" applyAlignment="1">
      <alignment horizontal="center"/>
    </xf>
    <xf numFmtId="0" fontId="78" fillId="8" borderId="60" xfId="0" applyFont="1" applyFill="1" applyBorder="1" applyAlignment="1">
      <alignment horizontal="center" vertical="center" wrapText="1"/>
    </xf>
    <xf numFmtId="0" fontId="58" fillId="8" borderId="1" xfId="0" applyFont="1" applyFill="1" applyBorder="1" applyAlignment="1">
      <alignment horizontal="center" vertical="center" wrapText="1"/>
    </xf>
    <xf numFmtId="0" fontId="73"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83" fillId="3" borderId="48" xfId="0" applyFont="1" applyFill="1" applyBorder="1" applyAlignment="1">
      <alignment horizontal="center" vertical="center"/>
    </xf>
    <xf numFmtId="0" fontId="83" fillId="3" borderId="49" xfId="0" applyFont="1" applyFill="1" applyBorder="1" applyAlignment="1">
      <alignment horizontal="center" vertical="center"/>
    </xf>
    <xf numFmtId="0" fontId="83" fillId="3" borderId="50" xfId="0" applyFont="1" applyFill="1" applyBorder="1" applyAlignment="1">
      <alignment horizontal="center" vertical="center"/>
    </xf>
    <xf numFmtId="3" fontId="59" fillId="8" borderId="9" xfId="0" applyNumberFormat="1" applyFont="1" applyFill="1" applyBorder="1">
      <alignment vertical="center"/>
    </xf>
    <xf numFmtId="3" fontId="60" fillId="8" borderId="52" xfId="0" applyNumberFormat="1" applyFont="1" applyFill="1" applyBorder="1">
      <alignment vertical="center"/>
    </xf>
    <xf numFmtId="3" fontId="60" fillId="8" borderId="53" xfId="0" applyNumberFormat="1" applyFont="1" applyFill="1" applyBorder="1">
      <alignment vertical="center"/>
    </xf>
    <xf numFmtId="0" fontId="32" fillId="8" borderId="18" xfId="0" applyFont="1" applyFill="1" applyBorder="1" applyAlignment="1">
      <alignment horizontal="center" vertical="center" wrapText="1"/>
    </xf>
    <xf numFmtId="0" fontId="31" fillId="8" borderId="19" xfId="0" applyFont="1" applyFill="1" applyBorder="1" applyAlignment="1">
      <alignment horizontal="center" vertical="center" wrapText="1"/>
    </xf>
    <xf numFmtId="0" fontId="32" fillId="8" borderId="19" xfId="0" applyFont="1" applyFill="1" applyBorder="1" applyAlignment="1">
      <alignment horizontal="center" vertical="center" wrapText="1"/>
    </xf>
    <xf numFmtId="0" fontId="31" fillId="8" borderId="20" xfId="0" applyFont="1" applyFill="1" applyBorder="1" applyAlignment="1">
      <alignment horizontal="center" vertical="center" wrapText="1"/>
    </xf>
    <xf numFmtId="0" fontId="32" fillId="8" borderId="1" xfId="0" applyFont="1" applyFill="1" applyBorder="1" applyAlignment="1">
      <alignment horizontal="center" vertical="center" wrapText="1"/>
    </xf>
    <xf numFmtId="0" fontId="31" fillId="8" borderId="1" xfId="0" applyFont="1" applyFill="1" applyBorder="1" applyAlignment="1">
      <alignment horizontal="center" vertical="center" wrapText="1"/>
    </xf>
    <xf numFmtId="0" fontId="66" fillId="8" borderId="2" xfId="0" applyFont="1" applyFill="1" applyBorder="1" applyAlignment="1">
      <alignment horizontal="left" vertical="center" wrapText="1"/>
    </xf>
    <xf numFmtId="0" fontId="66" fillId="8" borderId="4" xfId="0" applyFont="1" applyFill="1" applyBorder="1" applyAlignment="1">
      <alignment horizontal="left" vertical="center" wrapText="1"/>
    </xf>
    <xf numFmtId="0" fontId="66" fillId="8" borderId="3" xfId="0" applyFont="1" applyFill="1" applyBorder="1" applyAlignment="1">
      <alignment horizontal="left" vertical="center" wrapText="1"/>
    </xf>
    <xf numFmtId="0" fontId="3" fillId="8" borderId="1" xfId="0" applyFont="1" applyFill="1" applyBorder="1" applyAlignment="1">
      <alignment horizontal="center" vertical="center" wrapText="1"/>
    </xf>
    <xf numFmtId="9" fontId="3" fillId="8" borderId="1" xfId="1" applyFont="1" applyFill="1" applyBorder="1" applyAlignment="1">
      <alignment horizontal="center" vertical="center"/>
    </xf>
    <xf numFmtId="0" fontId="5" fillId="8" borderId="1" xfId="0" applyFont="1" applyFill="1" applyBorder="1" applyAlignment="1">
      <alignment horizontal="center" vertical="center" wrapText="1"/>
    </xf>
    <xf numFmtId="9" fontId="5" fillId="8" borderId="1" xfId="0" applyNumberFormat="1"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6" xfId="0" applyFont="1" applyFill="1" applyBorder="1" applyAlignment="1">
      <alignment horizontal="center" vertical="center" wrapText="1"/>
    </xf>
    <xf numFmtId="3" fontId="60" fillId="8" borderId="49" xfId="0" applyNumberFormat="1" applyFont="1" applyFill="1" applyBorder="1" applyAlignment="1">
      <alignment horizontal="center" vertical="center"/>
    </xf>
    <xf numFmtId="3" fontId="60" fillId="8" borderId="50" xfId="0" applyNumberFormat="1" applyFont="1" applyFill="1" applyBorder="1" applyAlignment="1">
      <alignment horizontal="center" vertical="center"/>
    </xf>
    <xf numFmtId="0" fontId="3" fillId="8" borderId="5" xfId="0" applyFont="1" applyFill="1" applyBorder="1" applyAlignment="1">
      <alignment horizontal="center" vertical="top" wrapText="1"/>
    </xf>
    <xf numFmtId="0" fontId="3" fillId="8" borderId="14" xfId="0" applyFont="1" applyFill="1" applyBorder="1" applyAlignment="1">
      <alignment horizontal="center" vertical="top" wrapText="1"/>
    </xf>
    <xf numFmtId="0" fontId="13" fillId="8"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9" fontId="14" fillId="8" borderId="1" xfId="1" applyFont="1" applyFill="1" applyBorder="1" applyAlignment="1">
      <alignment horizontal="center" vertical="center"/>
    </xf>
    <xf numFmtId="0" fontId="2" fillId="8" borderId="1" xfId="0" applyFont="1" applyFill="1" applyBorder="1" applyAlignment="1">
      <alignment horizontal="center" vertical="center" wrapText="1"/>
    </xf>
    <xf numFmtId="0" fontId="2" fillId="8" borderId="1" xfId="0" applyFont="1" applyFill="1" applyBorder="1" applyAlignment="1">
      <alignment horizontal="center" vertical="top" wrapText="1"/>
    </xf>
    <xf numFmtId="0" fontId="3" fillId="8" borderId="1" xfId="0" applyFont="1" applyFill="1" applyBorder="1" applyAlignment="1">
      <alignment horizontal="center" vertical="top" wrapText="1"/>
    </xf>
    <xf numFmtId="0" fontId="58" fillId="8" borderId="5" xfId="3" applyFont="1" applyFill="1" applyBorder="1" applyAlignment="1">
      <alignment horizontal="center" vertical="center" wrapText="1"/>
    </xf>
    <xf numFmtId="0" fontId="58" fillId="8" borderId="6" xfId="3" applyFont="1" applyFill="1" applyBorder="1" applyAlignment="1">
      <alignment horizontal="center" vertical="center" wrapText="1"/>
    </xf>
    <xf numFmtId="0" fontId="58" fillId="8" borderId="14" xfId="3" applyFont="1" applyFill="1" applyBorder="1" applyAlignment="1">
      <alignment horizontal="center" vertical="center" wrapText="1"/>
    </xf>
    <xf numFmtId="0" fontId="58" fillId="8" borderId="15" xfId="3" applyFont="1" applyFill="1" applyBorder="1" applyAlignment="1">
      <alignment horizontal="center" vertical="center" wrapText="1"/>
    </xf>
    <xf numFmtId="0" fontId="58" fillId="8" borderId="11" xfId="3" applyFont="1" applyFill="1" applyBorder="1" applyAlignment="1">
      <alignment horizontal="center" vertical="center" wrapText="1"/>
    </xf>
    <xf numFmtId="0" fontId="58" fillId="8" borderId="13" xfId="3" applyFont="1" applyFill="1" applyBorder="1" applyAlignment="1">
      <alignment horizontal="center" vertical="center" wrapText="1"/>
    </xf>
    <xf numFmtId="0" fontId="77" fillId="2" borderId="2" xfId="0" applyFont="1" applyFill="1" applyBorder="1" applyAlignment="1">
      <alignment horizontal="center" vertical="center" wrapText="1"/>
    </xf>
    <xf numFmtId="0" fontId="77" fillId="2" borderId="4" xfId="0" applyFont="1" applyFill="1" applyBorder="1" applyAlignment="1">
      <alignment horizontal="center" vertical="center" wrapText="1"/>
    </xf>
    <xf numFmtId="0" fontId="77" fillId="2" borderId="3"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2" xfId="0" applyFont="1" applyFill="1" applyBorder="1" applyAlignment="1">
      <alignment horizontal="center" vertical="top" wrapText="1"/>
    </xf>
    <xf numFmtId="0" fontId="5" fillId="8" borderId="4"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8" borderId="4" xfId="0" applyFont="1" applyFill="1" applyBorder="1" applyAlignment="1">
      <alignment horizontal="center" vertical="center" wrapText="1"/>
    </xf>
    <xf numFmtId="0" fontId="58" fillId="8" borderId="1" xfId="3" applyFont="1" applyFill="1" applyBorder="1" applyAlignment="1">
      <alignment horizontal="center" vertical="center" wrapText="1"/>
    </xf>
    <xf numFmtId="0" fontId="5" fillId="8" borderId="2" xfId="0" applyFont="1" applyFill="1" applyBorder="1" applyAlignment="1">
      <alignment horizontal="center" vertical="top"/>
    </xf>
    <xf numFmtId="0" fontId="5" fillId="8" borderId="4" xfId="0" applyFont="1" applyFill="1" applyBorder="1" applyAlignment="1">
      <alignment horizontal="center" vertical="top"/>
    </xf>
    <xf numFmtId="0" fontId="5" fillId="8" borderId="3" xfId="0" applyFont="1" applyFill="1" applyBorder="1" applyAlignment="1">
      <alignment horizontal="center" vertical="top"/>
    </xf>
    <xf numFmtId="0" fontId="16" fillId="8" borderId="2" xfId="0" applyFont="1" applyFill="1" applyBorder="1" applyAlignment="1">
      <alignment horizontal="center" vertical="top" wrapText="1"/>
    </xf>
    <xf numFmtId="0" fontId="16" fillId="8" borderId="4" xfId="0" applyFont="1" applyFill="1" applyBorder="1" applyAlignment="1">
      <alignment horizontal="center" vertical="top" wrapText="1"/>
    </xf>
    <xf numFmtId="0" fontId="16" fillId="8" borderId="3" xfId="0" applyFont="1" applyFill="1" applyBorder="1" applyAlignment="1">
      <alignment horizontal="center" vertical="top" wrapText="1"/>
    </xf>
    <xf numFmtId="0" fontId="50" fillId="2" borderId="2" xfId="0" applyFont="1" applyFill="1" applyBorder="1" applyAlignment="1">
      <alignment horizontal="center" vertical="center"/>
    </xf>
    <xf numFmtId="0" fontId="50" fillId="2" borderId="3" xfId="0" applyFont="1" applyFill="1" applyBorder="1" applyAlignment="1">
      <alignment horizontal="center" vertical="center"/>
    </xf>
    <xf numFmtId="0" fontId="59" fillId="8" borderId="2" xfId="0" applyFont="1" applyFill="1" applyBorder="1" applyAlignment="1" applyProtection="1">
      <alignment horizontal="center" vertical="center" wrapText="1"/>
      <protection locked="0"/>
    </xf>
    <xf numFmtId="0" fontId="59" fillId="8" borderId="3" xfId="0" applyFont="1" applyFill="1" applyBorder="1" applyAlignment="1" applyProtection="1">
      <alignment horizontal="center" vertical="center" wrapText="1"/>
      <protection locked="0"/>
    </xf>
    <xf numFmtId="0" fontId="59" fillId="8" borderId="4" xfId="0" applyFont="1" applyFill="1" applyBorder="1" applyAlignment="1" applyProtection="1">
      <alignment horizontal="center" vertical="center" wrapText="1"/>
      <protection locked="0"/>
    </xf>
    <xf numFmtId="0" fontId="50" fillId="2" borderId="2"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4" xfId="0" applyFont="1" applyFill="1" applyBorder="1" applyAlignment="1">
      <alignment horizontal="center" vertical="center"/>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58" fillId="8" borderId="2" xfId="3" applyFont="1" applyFill="1" applyBorder="1" applyAlignment="1" applyProtection="1">
      <alignment horizontal="center" vertical="center" wrapText="1"/>
      <protection locked="0"/>
    </xf>
    <xf numFmtId="0" fontId="5" fillId="8" borderId="4" xfId="0" applyFont="1" applyFill="1" applyBorder="1" applyAlignment="1" applyProtection="1">
      <alignment horizontal="center" vertical="center" wrapText="1"/>
      <protection locked="0"/>
    </xf>
    <xf numFmtId="0" fontId="5" fillId="8" borderId="3" xfId="0" applyFont="1" applyFill="1" applyBorder="1" applyAlignment="1" applyProtection="1">
      <alignment horizontal="center" vertical="center" wrapText="1"/>
      <protection locked="0"/>
    </xf>
    <xf numFmtId="0" fontId="52" fillId="6" borderId="11" xfId="0" applyFont="1" applyFill="1" applyBorder="1" applyAlignment="1">
      <alignment horizontal="center" vertical="center"/>
    </xf>
    <xf numFmtId="0" fontId="52" fillId="6" borderId="12" xfId="0" applyFont="1" applyFill="1" applyBorder="1" applyAlignment="1">
      <alignment horizontal="center" vertical="center"/>
    </xf>
    <xf numFmtId="0" fontId="52" fillId="6" borderId="13" xfId="0" applyFont="1" applyFill="1" applyBorder="1" applyAlignment="1">
      <alignment horizontal="center" vertical="center"/>
    </xf>
    <xf numFmtId="0" fontId="69" fillId="12" borderId="24" xfId="0" applyFont="1" applyFill="1" applyBorder="1" applyAlignment="1" applyProtection="1">
      <alignment horizontal="center" vertical="center"/>
      <protection locked="0"/>
    </xf>
    <xf numFmtId="0" fontId="69" fillId="12" borderId="4" xfId="0" applyFont="1" applyFill="1" applyBorder="1" applyAlignment="1" applyProtection="1">
      <alignment horizontal="center" vertical="center"/>
      <protection locked="0"/>
    </xf>
    <xf numFmtId="0" fontId="69" fillId="12" borderId="23" xfId="0" applyFont="1" applyFill="1" applyBorder="1" applyAlignment="1" applyProtection="1">
      <alignment horizontal="center" vertical="center"/>
      <protection locked="0"/>
    </xf>
    <xf numFmtId="0" fontId="7" fillId="8" borderId="2"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5" fillId="8" borderId="1" xfId="0" applyFont="1" applyFill="1" applyBorder="1" applyAlignment="1">
      <alignment horizontal="center" vertical="top"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49" fillId="5" borderId="11" xfId="0" applyFont="1" applyFill="1" applyBorder="1" applyAlignment="1">
      <alignment horizontal="center" vertical="center"/>
    </xf>
    <xf numFmtId="0" fontId="49" fillId="5" borderId="12" xfId="0" applyFont="1" applyFill="1" applyBorder="1" applyAlignment="1">
      <alignment horizontal="center" vertical="center"/>
    </xf>
    <xf numFmtId="0" fontId="49" fillId="5" borderId="13" xfId="0" applyFont="1" applyFill="1" applyBorder="1" applyAlignment="1">
      <alignment horizontal="center" vertical="center"/>
    </xf>
    <xf numFmtId="0" fontId="66" fillId="8" borderId="2" xfId="0" applyFont="1" applyFill="1" applyBorder="1" applyAlignment="1">
      <alignment horizontal="center" vertical="center"/>
    </xf>
    <xf numFmtId="0" fontId="66" fillId="8" borderId="3" xfId="0" applyFont="1" applyFill="1" applyBorder="1" applyAlignment="1">
      <alignment horizontal="center" vertical="center"/>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57" fillId="8" borderId="1" xfId="0" applyFont="1" applyFill="1" applyBorder="1" applyAlignment="1">
      <alignment horizontal="center" vertical="center" wrapText="1"/>
    </xf>
    <xf numFmtId="0" fontId="52" fillId="6" borderId="2" xfId="0" applyFont="1" applyFill="1" applyBorder="1" applyAlignment="1">
      <alignment horizontal="center" vertical="center"/>
    </xf>
    <xf numFmtId="0" fontId="52" fillId="6" borderId="4"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0" fillId="2" borderId="1" xfId="0" applyFont="1" applyFill="1" applyBorder="1" applyAlignment="1">
      <alignment horizontal="center" vertical="center"/>
    </xf>
    <xf numFmtId="0" fontId="5" fillId="8" borderId="9"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8" fillId="8" borderId="5" xfId="3" applyFill="1" applyBorder="1" applyAlignment="1">
      <alignment horizontal="center" vertical="center" wrapText="1"/>
    </xf>
    <xf numFmtId="0" fontId="58" fillId="8" borderId="6" xfId="3" applyFill="1" applyBorder="1" applyAlignment="1">
      <alignment horizontal="center" vertical="center" wrapText="1"/>
    </xf>
    <xf numFmtId="0" fontId="58" fillId="8" borderId="14" xfId="3" applyFill="1" applyBorder="1" applyAlignment="1">
      <alignment horizontal="center" vertical="center" wrapText="1"/>
    </xf>
    <xf numFmtId="0" fontId="58" fillId="8" borderId="15" xfId="3" applyFill="1" applyBorder="1" applyAlignment="1">
      <alignment horizontal="center" vertical="center" wrapText="1"/>
    </xf>
    <xf numFmtId="0" fontId="58" fillId="8" borderId="11" xfId="3" applyFill="1" applyBorder="1" applyAlignment="1">
      <alignment horizontal="center" vertical="center" wrapText="1"/>
    </xf>
    <xf numFmtId="0" fontId="58" fillId="8" borderId="13" xfId="3" applyFill="1" applyBorder="1" applyAlignment="1">
      <alignment horizontal="center" vertical="center" wrapText="1"/>
    </xf>
    <xf numFmtId="0" fontId="65" fillId="11" borderId="2" xfId="3" applyFont="1" applyFill="1" applyBorder="1" applyAlignment="1" applyProtection="1">
      <alignment horizontal="center" vertical="center" wrapText="1"/>
      <protection locked="0"/>
    </xf>
    <xf numFmtId="0" fontId="65" fillId="11" borderId="4" xfId="3" applyFont="1" applyFill="1" applyBorder="1" applyAlignment="1" applyProtection="1">
      <alignment horizontal="center" vertical="center" wrapText="1"/>
      <protection locked="0"/>
    </xf>
    <xf numFmtId="0" fontId="65" fillId="11" borderId="23" xfId="3" applyFont="1" applyFill="1" applyBorder="1" applyAlignment="1" applyProtection="1">
      <alignment horizontal="center" vertical="center" wrapText="1"/>
      <protection locked="0"/>
    </xf>
    <xf numFmtId="0" fontId="64" fillId="11" borderId="2" xfId="0" applyFont="1" applyFill="1" applyBorder="1" applyAlignment="1" applyProtection="1">
      <alignment horizontal="center" vertical="center" wrapText="1"/>
      <protection locked="0"/>
    </xf>
    <xf numFmtId="0" fontId="64" fillId="11" borderId="3" xfId="0" applyFont="1" applyFill="1" applyBorder="1" applyAlignment="1" applyProtection="1">
      <alignment horizontal="center" vertical="center" wrapText="1"/>
      <protection locked="0"/>
    </xf>
    <xf numFmtId="0" fontId="50" fillId="2" borderId="1"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2" xfId="0" applyFont="1" applyFill="1" applyBorder="1" applyAlignment="1" applyProtection="1">
      <alignment horizontal="center" vertical="center" wrapText="1"/>
      <protection locked="0"/>
    </xf>
    <xf numFmtId="0" fontId="59" fillId="8" borderId="1" xfId="0" applyFont="1" applyFill="1" applyBorder="1" applyAlignment="1" applyProtection="1">
      <alignment horizontal="center" vertical="center"/>
      <protection locked="0"/>
    </xf>
    <xf numFmtId="0" fontId="50" fillId="2" borderId="11"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24" fillId="8" borderId="2" xfId="0" applyFont="1" applyFill="1" applyBorder="1" applyAlignment="1" applyProtection="1">
      <alignment horizontal="center" vertical="center" wrapText="1"/>
      <protection locked="0"/>
    </xf>
    <xf numFmtId="0" fontId="24" fillId="8" borderId="3" xfId="0" applyFont="1" applyFill="1" applyBorder="1" applyAlignment="1" applyProtection="1">
      <alignment horizontal="center" vertical="center" wrapText="1"/>
      <protection locked="0"/>
    </xf>
    <xf numFmtId="0" fontId="50" fillId="2" borderId="5" xfId="0" applyFont="1" applyFill="1" applyBorder="1" applyAlignment="1" applyProtection="1">
      <alignment horizontal="center" vertical="center"/>
      <protection locked="0"/>
    </xf>
    <xf numFmtId="0" fontId="50" fillId="2" borderId="6" xfId="0" applyFont="1" applyFill="1" applyBorder="1" applyAlignment="1" applyProtection="1">
      <alignment horizontal="center" vertical="center"/>
      <protection locked="0"/>
    </xf>
    <xf numFmtId="0" fontId="5" fillId="8" borderId="3" xfId="0" applyFont="1" applyFill="1" applyBorder="1" applyAlignment="1" applyProtection="1">
      <alignment horizontal="center" vertical="center"/>
      <protection locked="0"/>
    </xf>
    <xf numFmtId="0" fontId="49" fillId="4" borderId="2" xfId="0" applyFont="1" applyFill="1" applyBorder="1" applyAlignment="1">
      <alignment horizontal="center" vertical="center"/>
    </xf>
    <xf numFmtId="0" fontId="49" fillId="4" borderId="4" xfId="0" applyFont="1" applyFill="1" applyBorder="1" applyAlignment="1">
      <alignment horizontal="center" vertical="center"/>
    </xf>
    <xf numFmtId="0" fontId="49" fillId="4" borderId="3" xfId="0" applyFont="1" applyFill="1" applyBorder="1" applyAlignment="1">
      <alignment horizontal="center" vertical="center"/>
    </xf>
    <xf numFmtId="0" fontId="0" fillId="8" borderId="51" xfId="0" applyFont="1" applyFill="1" applyBorder="1" applyAlignment="1" applyProtection="1">
      <alignment horizontal="center" vertical="center" wrapText="1"/>
      <protection locked="0"/>
    </xf>
    <xf numFmtId="0" fontId="0" fillId="8" borderId="52" xfId="0" applyFont="1" applyFill="1" applyBorder="1" applyAlignment="1" applyProtection="1">
      <alignment horizontal="center" vertical="center" wrapText="1"/>
      <protection locked="0"/>
    </xf>
    <xf numFmtId="0" fontId="50" fillId="2" borderId="2" xfId="0" applyFont="1" applyFill="1" applyBorder="1" applyAlignment="1" applyProtection="1">
      <alignment horizontal="center" vertical="center"/>
      <protection locked="0"/>
    </xf>
    <xf numFmtId="0" fontId="50" fillId="2" borderId="3" xfId="0" applyFont="1" applyFill="1" applyBorder="1" applyAlignment="1" applyProtection="1">
      <alignment horizontal="center" vertical="center"/>
      <protection locked="0"/>
    </xf>
    <xf numFmtId="0" fontId="75" fillId="8" borderId="1" xfId="0" applyFont="1" applyFill="1" applyBorder="1" applyAlignment="1">
      <alignment horizontal="center" vertical="center" wrapText="1"/>
    </xf>
    <xf numFmtId="0" fontId="57" fillId="8" borderId="2" xfId="0" applyFont="1" applyFill="1" applyBorder="1" applyAlignment="1">
      <alignment horizontal="left" vertical="center" wrapText="1"/>
    </xf>
    <xf numFmtId="0" fontId="57" fillId="8" borderId="4" xfId="0" applyFont="1" applyFill="1" applyBorder="1" applyAlignment="1">
      <alignment horizontal="left" vertical="center" wrapText="1"/>
    </xf>
    <xf numFmtId="0" fontId="57" fillId="8" borderId="3" xfId="0" applyFont="1" applyFill="1" applyBorder="1" applyAlignment="1">
      <alignment horizontal="left" vertical="center" wrapText="1"/>
    </xf>
    <xf numFmtId="0" fontId="74" fillId="8" borderId="9" xfId="0" applyFont="1" applyFill="1" applyBorder="1" applyAlignment="1">
      <alignment horizontal="center" vertical="center" wrapText="1"/>
    </xf>
    <xf numFmtId="0" fontId="74" fillId="8" borderId="10" xfId="0" applyFont="1" applyFill="1" applyBorder="1" applyAlignment="1">
      <alignment horizontal="center" vertical="center" wrapText="1"/>
    </xf>
    <xf numFmtId="0" fontId="74" fillId="8" borderId="8" xfId="0" applyFont="1" applyFill="1" applyBorder="1" applyAlignment="1">
      <alignment horizontal="center" vertical="center" wrapText="1"/>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9" fontId="57" fillId="8" borderId="2" xfId="0" applyNumberFormat="1" applyFont="1" applyFill="1" applyBorder="1" applyAlignment="1">
      <alignment horizontal="center" vertical="center" wrapText="1"/>
    </xf>
    <xf numFmtId="9" fontId="57" fillId="8" borderId="4" xfId="0" applyNumberFormat="1" applyFont="1" applyFill="1" applyBorder="1" applyAlignment="1">
      <alignment horizontal="center" vertical="center" wrapText="1"/>
    </xf>
    <xf numFmtId="9" fontId="57" fillId="8" borderId="3" xfId="0" applyNumberFormat="1" applyFont="1" applyFill="1" applyBorder="1" applyAlignment="1">
      <alignment horizontal="center" vertical="center" wrapText="1"/>
    </xf>
    <xf numFmtId="0" fontId="57" fillId="8" borderId="2" xfId="0" applyFont="1" applyFill="1" applyBorder="1" applyAlignment="1">
      <alignment horizontal="center" vertical="center" wrapText="1"/>
    </xf>
    <xf numFmtId="0" fontId="57" fillId="8" borderId="4" xfId="0" applyFont="1" applyFill="1" applyBorder="1" applyAlignment="1">
      <alignment horizontal="center" vertical="center" wrapText="1"/>
    </xf>
    <xf numFmtId="0" fontId="57" fillId="8" borderId="3"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8" xfId="0" applyFont="1" applyFill="1" applyBorder="1" applyAlignment="1">
      <alignment horizontal="center" vertical="center" wrapText="1"/>
    </xf>
    <xf numFmtId="9" fontId="2" fillId="8" borderId="9" xfId="1" applyFont="1" applyFill="1" applyBorder="1" applyAlignment="1">
      <alignment horizontal="center" vertical="center"/>
    </xf>
    <xf numFmtId="9" fontId="14" fillId="8" borderId="8" xfId="1" applyFont="1" applyFill="1" applyBorder="1" applyAlignment="1">
      <alignment horizontal="center" vertical="center"/>
    </xf>
    <xf numFmtId="0" fontId="2" fillId="8" borderId="9"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70" fillId="10" borderId="25" xfId="0" applyFont="1" applyFill="1" applyBorder="1" applyAlignment="1">
      <alignment horizontal="center" vertical="center"/>
    </xf>
    <xf numFmtId="0" fontId="70" fillId="10" borderId="26" xfId="0" applyFont="1" applyFill="1" applyBorder="1" applyAlignment="1">
      <alignment horizontal="center" vertical="center"/>
    </xf>
    <xf numFmtId="0" fontId="70" fillId="10" borderId="27" xfId="0" applyFont="1" applyFill="1" applyBorder="1" applyAlignment="1">
      <alignment horizontal="center" vertical="center"/>
    </xf>
    <xf numFmtId="0" fontId="70" fillId="10" borderId="18" xfId="0" applyFont="1" applyFill="1" applyBorder="1" applyAlignment="1">
      <alignment horizontal="center" vertical="center"/>
    </xf>
    <xf numFmtId="0" fontId="70" fillId="10" borderId="19" xfId="0" applyFont="1" applyFill="1" applyBorder="1" applyAlignment="1">
      <alignment horizontal="center" vertical="center"/>
    </xf>
    <xf numFmtId="0" fontId="70" fillId="10" borderId="20" xfId="0" applyFont="1" applyFill="1" applyBorder="1" applyAlignment="1">
      <alignment horizontal="center" vertical="center"/>
    </xf>
    <xf numFmtId="0" fontId="49" fillId="14" borderId="25" xfId="0" applyFont="1" applyFill="1" applyBorder="1" applyAlignment="1">
      <alignment horizontal="center" vertical="center"/>
    </xf>
    <xf numFmtId="0" fontId="49" fillId="14" borderId="26" xfId="0" applyFont="1" applyFill="1" applyBorder="1" applyAlignment="1">
      <alignment horizontal="center" vertical="center"/>
    </xf>
    <xf numFmtId="0" fontId="49" fillId="14" borderId="27" xfId="0" applyFont="1" applyFill="1" applyBorder="1" applyAlignment="1">
      <alignment horizontal="center" vertical="center"/>
    </xf>
    <xf numFmtId="0" fontId="49" fillId="14" borderId="18" xfId="0" applyFont="1" applyFill="1" applyBorder="1" applyAlignment="1">
      <alignment horizontal="center" vertical="center"/>
    </xf>
    <xf numFmtId="0" fontId="49" fillId="14" borderId="19" xfId="0" applyFont="1" applyFill="1" applyBorder="1" applyAlignment="1">
      <alignment horizontal="center" vertical="center"/>
    </xf>
    <xf numFmtId="0" fontId="49" fillId="14" borderId="20" xfId="0" applyFont="1" applyFill="1" applyBorder="1" applyAlignment="1">
      <alignment horizontal="center" vertical="center"/>
    </xf>
    <xf numFmtId="0" fontId="52" fillId="6" borderId="3" xfId="0" applyFont="1" applyFill="1" applyBorder="1" applyAlignment="1">
      <alignment horizontal="center" vertical="center"/>
    </xf>
    <xf numFmtId="0" fontId="63" fillId="8" borderId="48" xfId="0" applyFont="1" applyFill="1" applyBorder="1" applyAlignment="1">
      <alignment horizontal="center" vertical="center"/>
    </xf>
    <xf numFmtId="0" fontId="63" fillId="8" borderId="49" xfId="0" applyFont="1" applyFill="1" applyBorder="1" applyAlignment="1">
      <alignment horizontal="center" vertical="center"/>
    </xf>
    <xf numFmtId="0" fontId="63" fillId="8" borderId="62" xfId="0" applyFont="1" applyFill="1" applyBorder="1" applyAlignment="1">
      <alignment horizontal="center" vertical="center"/>
    </xf>
    <xf numFmtId="0" fontId="58" fillId="8" borderId="9" xfId="3" applyFill="1" applyBorder="1" applyAlignment="1">
      <alignment horizontal="center" vertical="center" wrapText="1"/>
    </xf>
    <xf numFmtId="0" fontId="59" fillId="8" borderId="10" xfId="0" applyFont="1" applyFill="1" applyBorder="1" applyAlignment="1">
      <alignment horizontal="center" vertical="center" wrapText="1"/>
    </xf>
    <xf numFmtId="0" fontId="59" fillId="8" borderId="15" xfId="0" applyFont="1" applyFill="1" applyBorder="1" applyAlignment="1">
      <alignment horizontal="center" vertical="center" wrapText="1"/>
    </xf>
    <xf numFmtId="0" fontId="10" fillId="8" borderId="5" xfId="0" applyFont="1" applyFill="1" applyBorder="1" applyAlignment="1">
      <alignment horizontal="center" vertical="center"/>
    </xf>
    <xf numFmtId="0" fontId="10" fillId="8" borderId="6" xfId="0" applyFont="1" applyFill="1" applyBorder="1" applyAlignment="1">
      <alignment horizontal="center" vertical="center"/>
    </xf>
    <xf numFmtId="0" fontId="10" fillId="8" borderId="9" xfId="0" applyFont="1" applyFill="1" applyBorder="1" applyAlignment="1">
      <alignment horizontal="center" vertical="center" wrapText="1"/>
    </xf>
    <xf numFmtId="9" fontId="11" fillId="8" borderId="2" xfId="0" applyNumberFormat="1" applyFont="1" applyFill="1" applyBorder="1" applyAlignment="1">
      <alignment horizontal="center" vertical="center" wrapText="1"/>
    </xf>
    <xf numFmtId="9" fontId="11" fillId="8" borderId="4" xfId="0" applyNumberFormat="1" applyFont="1" applyFill="1" applyBorder="1" applyAlignment="1">
      <alignment horizontal="center" vertical="center" wrapText="1"/>
    </xf>
    <xf numFmtId="9" fontId="11" fillId="8" borderId="3" xfId="0" applyNumberFormat="1" applyFont="1" applyFill="1" applyBorder="1" applyAlignment="1">
      <alignment horizontal="center" vertical="center" wrapText="1"/>
    </xf>
    <xf numFmtId="0" fontId="66" fillId="8" borderId="5" xfId="0" applyFont="1" applyFill="1" applyBorder="1" applyAlignment="1">
      <alignment horizontal="left" vertical="center" wrapText="1"/>
    </xf>
    <xf numFmtId="0" fontId="66" fillId="8" borderId="7" xfId="0" applyFont="1" applyFill="1" applyBorder="1" applyAlignment="1">
      <alignment horizontal="left" vertical="center" wrapText="1"/>
    </xf>
    <xf numFmtId="0" fontId="66" fillId="8" borderId="6" xfId="0" applyFont="1" applyFill="1" applyBorder="1" applyAlignment="1">
      <alignment horizontal="left" vertical="center" wrapText="1"/>
    </xf>
    <xf numFmtId="0" fontId="52" fillId="6" borderId="24" xfId="0" applyFont="1" applyFill="1" applyBorder="1" applyAlignment="1">
      <alignment horizontal="center" vertical="center"/>
    </xf>
    <xf numFmtId="0" fontId="52" fillId="6" borderId="23" xfId="0" applyFont="1" applyFill="1" applyBorder="1" applyAlignment="1">
      <alignment horizontal="center" vertical="center"/>
    </xf>
    <xf numFmtId="0" fontId="54" fillId="6" borderId="2" xfId="0" applyFont="1" applyFill="1" applyBorder="1" applyAlignment="1">
      <alignment horizontal="center" vertical="center"/>
    </xf>
    <xf numFmtId="0" fontId="54" fillId="6" borderId="4" xfId="0" applyFont="1" applyFill="1" applyBorder="1" applyAlignment="1">
      <alignment horizontal="center" vertical="center"/>
    </xf>
    <xf numFmtId="0" fontId="54" fillId="6" borderId="3" xfId="0" applyFont="1" applyFill="1" applyBorder="1" applyAlignment="1">
      <alignment horizontal="center" vertical="center"/>
    </xf>
    <xf numFmtId="0" fontId="54" fillId="6" borderId="24" xfId="0" applyFont="1" applyFill="1" applyBorder="1" applyAlignment="1" applyProtection="1">
      <alignment horizontal="center" vertical="center"/>
      <protection locked="0"/>
    </xf>
    <xf numFmtId="0" fontId="54" fillId="6" borderId="4" xfId="0" applyFont="1" applyFill="1" applyBorder="1" applyAlignment="1" applyProtection="1">
      <alignment horizontal="center" vertical="center"/>
      <protection locked="0"/>
    </xf>
    <xf numFmtId="0" fontId="54" fillId="6" borderId="23" xfId="0" applyFont="1" applyFill="1" applyBorder="1" applyAlignment="1" applyProtection="1">
      <alignment horizontal="center" vertical="center"/>
      <protection locked="0"/>
    </xf>
    <xf numFmtId="0" fontId="62" fillId="8" borderId="2" xfId="0" applyFont="1" applyFill="1" applyBorder="1" applyAlignment="1">
      <alignment horizontal="center" vertical="center"/>
    </xf>
    <xf numFmtId="0" fontId="62" fillId="8" borderId="4" xfId="0" applyFont="1" applyFill="1" applyBorder="1" applyAlignment="1">
      <alignment horizontal="center" vertical="center"/>
    </xf>
    <xf numFmtId="0" fontId="62" fillId="8" borderId="3" xfId="0" applyFont="1" applyFill="1" applyBorder="1" applyAlignment="1">
      <alignment horizontal="center" vertical="center"/>
    </xf>
    <xf numFmtId="0" fontId="22" fillId="8" borderId="1" xfId="0" applyFont="1" applyFill="1" applyBorder="1" applyAlignment="1">
      <alignment horizontal="center" vertical="center"/>
    </xf>
    <xf numFmtId="0" fontId="57" fillId="8" borderId="2" xfId="0" applyFont="1" applyFill="1" applyBorder="1" applyAlignment="1">
      <alignment horizontal="center" vertical="center"/>
    </xf>
    <xf numFmtId="0" fontId="57" fillId="8" borderId="4" xfId="0" applyFont="1" applyFill="1" applyBorder="1" applyAlignment="1">
      <alignment horizontal="center" vertical="center"/>
    </xf>
    <xf numFmtId="0" fontId="57" fillId="8" borderId="3" xfId="0" applyFont="1" applyFill="1" applyBorder="1" applyAlignment="1">
      <alignment horizontal="center" vertical="center"/>
    </xf>
    <xf numFmtId="0" fontId="5" fillId="8" borderId="4" xfId="0" applyFont="1" applyFill="1" applyBorder="1" applyAlignment="1">
      <alignment horizontal="center" vertical="center"/>
    </xf>
    <xf numFmtId="0" fontId="20" fillId="8" borderId="18" xfId="0" applyFont="1" applyFill="1" applyBorder="1" applyAlignment="1">
      <alignment horizontal="left" vertical="center" wrapText="1"/>
    </xf>
    <xf numFmtId="0" fontId="20" fillId="8" borderId="19" xfId="0" applyFont="1" applyFill="1" applyBorder="1" applyAlignment="1">
      <alignment horizontal="left" vertical="center" wrapText="1"/>
    </xf>
    <xf numFmtId="0" fontId="20" fillId="8" borderId="20" xfId="0" applyFont="1" applyFill="1" applyBorder="1" applyAlignment="1">
      <alignment horizontal="left" vertical="center" wrapText="1"/>
    </xf>
    <xf numFmtId="0" fontId="57" fillId="8" borderId="5" xfId="0" applyFont="1" applyFill="1" applyBorder="1" applyAlignment="1">
      <alignment horizontal="center" vertical="center"/>
    </xf>
    <xf numFmtId="0" fontId="57" fillId="8" borderId="7" xfId="0" applyFont="1" applyFill="1" applyBorder="1" applyAlignment="1">
      <alignment horizontal="center" vertical="center"/>
    </xf>
    <xf numFmtId="0" fontId="57" fillId="8" borderId="6" xfId="0" applyFont="1" applyFill="1" applyBorder="1" applyAlignment="1">
      <alignment horizontal="center" vertical="center"/>
    </xf>
    <xf numFmtId="0" fontId="49" fillId="5" borderId="54" xfId="0" applyFont="1" applyFill="1" applyBorder="1" applyAlignment="1">
      <alignment horizontal="center" vertical="center"/>
    </xf>
    <xf numFmtId="0" fontId="49" fillId="5" borderId="55" xfId="0" applyFont="1" applyFill="1" applyBorder="1" applyAlignment="1">
      <alignment horizontal="center" vertical="center"/>
    </xf>
    <xf numFmtId="0" fontId="49" fillId="5" borderId="56" xfId="0" applyFont="1" applyFill="1" applyBorder="1" applyAlignment="1">
      <alignment horizontal="center" vertical="center"/>
    </xf>
    <xf numFmtId="0" fontId="20" fillId="8" borderId="16" xfId="0" applyFont="1" applyFill="1" applyBorder="1" applyAlignment="1">
      <alignment horizontal="left" vertical="center" wrapText="1"/>
    </xf>
    <xf numFmtId="0" fontId="20" fillId="8" borderId="0" xfId="0" applyFont="1" applyFill="1" applyBorder="1" applyAlignment="1">
      <alignment horizontal="left" vertical="center" wrapText="1"/>
    </xf>
    <xf numFmtId="0" fontId="20" fillId="8" borderId="17" xfId="0" applyFont="1" applyFill="1" applyBorder="1" applyAlignment="1">
      <alignment horizontal="left" vertical="center" wrapText="1"/>
    </xf>
    <xf numFmtId="0" fontId="20" fillId="8" borderId="16" xfId="0" applyFont="1" applyFill="1" applyBorder="1" applyAlignment="1">
      <alignment horizontal="left" vertical="center"/>
    </xf>
    <xf numFmtId="0" fontId="20" fillId="8" borderId="0" xfId="0" applyFont="1" applyFill="1" applyBorder="1" applyAlignment="1">
      <alignment horizontal="left" vertical="center"/>
    </xf>
    <xf numFmtId="0" fontId="20" fillId="8" borderId="17" xfId="0" applyFont="1" applyFill="1" applyBorder="1" applyAlignment="1">
      <alignment horizontal="left" vertical="center"/>
    </xf>
    <xf numFmtId="0" fontId="22" fillId="8" borderId="16" xfId="0" applyFont="1" applyFill="1" applyBorder="1" applyAlignment="1">
      <alignment horizontal="left" vertical="center"/>
    </xf>
    <xf numFmtId="0" fontId="22" fillId="8" borderId="0" xfId="0" applyFont="1" applyFill="1" applyBorder="1" applyAlignment="1">
      <alignment horizontal="left" vertical="center"/>
    </xf>
    <xf numFmtId="0" fontId="22" fillId="8" borderId="17" xfId="0" applyFont="1" applyFill="1" applyBorder="1" applyAlignment="1">
      <alignment horizontal="left" vertical="center"/>
    </xf>
    <xf numFmtId="0" fontId="57" fillId="8" borderId="57" xfId="0" applyFont="1" applyFill="1" applyBorder="1" applyAlignment="1">
      <alignment horizontal="left" vertical="center" wrapText="1"/>
    </xf>
    <xf numFmtId="0" fontId="57" fillId="8" borderId="7" xfId="0" applyFont="1" applyFill="1" applyBorder="1" applyAlignment="1">
      <alignment horizontal="left" vertical="center" wrapText="1"/>
    </xf>
    <xf numFmtId="0" fontId="57" fillId="8" borderId="58" xfId="0" applyFont="1" applyFill="1" applyBorder="1" applyAlignment="1">
      <alignment horizontal="left" vertical="center" wrapText="1"/>
    </xf>
    <xf numFmtId="0" fontId="5" fillId="8" borderId="5" xfId="0" applyFont="1" applyFill="1" applyBorder="1" applyAlignment="1" applyProtection="1">
      <alignment horizontal="center" vertical="center"/>
      <protection locked="0"/>
    </xf>
    <xf numFmtId="0" fontId="5" fillId="8" borderId="6" xfId="0" applyFont="1" applyFill="1" applyBorder="1" applyAlignment="1" applyProtection="1">
      <alignment horizontal="center" vertical="center"/>
      <protection locked="0"/>
    </xf>
    <xf numFmtId="0" fontId="38" fillId="8" borderId="48" xfId="0" applyFont="1" applyFill="1" applyBorder="1" applyAlignment="1" applyProtection="1">
      <alignment horizontal="center" vertical="center" wrapText="1"/>
      <protection locked="0"/>
    </xf>
    <xf numFmtId="0" fontId="38" fillId="8" borderId="49" xfId="0" applyFont="1" applyFill="1" applyBorder="1" applyAlignment="1" applyProtection="1">
      <alignment horizontal="center" vertical="center" wrapText="1"/>
      <protection locked="0"/>
    </xf>
    <xf numFmtId="0" fontId="38" fillId="8" borderId="50" xfId="0" applyFont="1" applyFill="1" applyBorder="1" applyAlignment="1" applyProtection="1">
      <alignment horizontal="center" vertical="center" wrapText="1"/>
      <protection locked="0"/>
    </xf>
    <xf numFmtId="0" fontId="50" fillId="2" borderId="7" xfId="0" applyFont="1" applyFill="1" applyBorder="1" applyAlignment="1" applyProtection="1">
      <alignment horizontal="center" vertical="center"/>
      <protection locked="0"/>
    </xf>
    <xf numFmtId="0" fontId="58" fillId="8" borderId="2" xfId="3" applyNumberFormat="1" applyFont="1" applyFill="1" applyBorder="1" applyAlignment="1" applyProtection="1">
      <alignment horizontal="center" vertical="center"/>
      <protection locked="0"/>
    </xf>
    <xf numFmtId="0" fontId="58" fillId="8" borderId="3" xfId="3" applyNumberFormat="1" applyFont="1" applyFill="1" applyBorder="1" applyAlignment="1" applyProtection="1">
      <alignment horizontal="center" vertical="center"/>
      <protection locked="0"/>
    </xf>
    <xf numFmtId="0" fontId="22" fillId="8" borderId="9" xfId="0" applyFont="1" applyFill="1" applyBorder="1" applyAlignment="1">
      <alignment horizontal="center" vertical="center"/>
    </xf>
    <xf numFmtId="0" fontId="67" fillId="12" borderId="24" xfId="0" applyFont="1" applyFill="1" applyBorder="1" applyAlignment="1" applyProtection="1">
      <alignment horizontal="center" vertical="center"/>
      <protection locked="0"/>
    </xf>
    <xf numFmtId="0" fontId="67" fillId="12" borderId="3" xfId="0" applyFont="1" applyFill="1" applyBorder="1" applyAlignment="1" applyProtection="1">
      <alignment horizontal="center" vertical="center"/>
      <protection locked="0"/>
    </xf>
    <xf numFmtId="0" fontId="68" fillId="12" borderId="2" xfId="0" applyFont="1" applyFill="1" applyBorder="1" applyAlignment="1" applyProtection="1">
      <alignment horizontal="center" vertical="center"/>
      <protection locked="0"/>
    </xf>
    <xf numFmtId="0" fontId="68" fillId="12" borderId="3" xfId="0" applyFont="1" applyFill="1" applyBorder="1" applyAlignment="1" applyProtection="1">
      <alignment horizontal="center" vertical="center"/>
      <protection locked="0"/>
    </xf>
    <xf numFmtId="0" fontId="68" fillId="12" borderId="4" xfId="0" applyFont="1" applyFill="1" applyBorder="1" applyAlignment="1" applyProtection="1">
      <alignment horizontal="center" vertical="center"/>
      <protection locked="0"/>
    </xf>
    <xf numFmtId="0" fontId="68" fillId="12" borderId="23" xfId="0" applyFont="1" applyFill="1" applyBorder="1" applyAlignment="1" applyProtection="1">
      <alignment horizontal="center" vertical="center"/>
      <protection locked="0"/>
    </xf>
    <xf numFmtId="0" fontId="4" fillId="8" borderId="2" xfId="0" applyFont="1" applyFill="1" applyBorder="1" applyAlignment="1" applyProtection="1">
      <alignment horizontal="center" vertical="center"/>
      <protection locked="0"/>
    </xf>
    <xf numFmtId="0" fontId="4" fillId="8" borderId="3" xfId="0" applyFont="1" applyFill="1" applyBorder="1" applyAlignment="1" applyProtection="1">
      <alignment horizontal="center" vertical="center"/>
      <protection locked="0"/>
    </xf>
    <xf numFmtId="0" fontId="19" fillId="8" borderId="1"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31" fillId="8" borderId="1" xfId="0" applyFont="1" applyFill="1" applyBorder="1" applyAlignment="1">
      <alignment horizontal="center" vertical="center" wrapText="1"/>
    </xf>
    <xf numFmtId="0" fontId="49" fillId="10" borderId="26" xfId="0" applyFont="1" applyFill="1" applyBorder="1" applyAlignment="1">
      <alignment horizontal="center" vertical="center" wrapText="1"/>
    </xf>
    <xf numFmtId="0" fontId="49" fillId="10" borderId="0" xfId="0" applyFont="1" applyFill="1" applyBorder="1" applyAlignment="1">
      <alignment horizontal="center" vertical="center" wrapText="1"/>
    </xf>
    <xf numFmtId="0" fontId="49" fillId="10" borderId="19" xfId="0" applyFont="1" applyFill="1" applyBorder="1" applyAlignment="1">
      <alignment horizontal="center" vertical="center" wrapText="1"/>
    </xf>
    <xf numFmtId="0" fontId="0" fillId="8" borderId="2" xfId="0" applyFont="1" applyFill="1" applyBorder="1" applyAlignment="1">
      <alignment horizontal="center" vertical="center" wrapText="1"/>
    </xf>
    <xf numFmtId="0" fontId="0" fillId="8" borderId="3" xfId="0" applyFont="1" applyFill="1" applyBorder="1" applyAlignment="1">
      <alignment horizontal="center" vertical="center" wrapText="1"/>
    </xf>
    <xf numFmtId="0" fontId="58" fillId="8" borderId="2" xfId="3" applyFont="1" applyFill="1" applyBorder="1" applyAlignment="1">
      <alignment horizontal="center" vertical="center" wrapText="1"/>
    </xf>
    <xf numFmtId="0" fontId="58" fillId="8" borderId="3" xfId="3" applyFont="1" applyFill="1" applyBorder="1" applyAlignment="1">
      <alignment horizontal="center" vertical="center" wrapText="1"/>
    </xf>
    <xf numFmtId="0" fontId="50" fillId="9" borderId="2" xfId="0" applyFont="1" applyFill="1" applyBorder="1" applyAlignment="1">
      <alignment horizontal="center" vertical="center" wrapText="1"/>
    </xf>
    <xf numFmtId="0" fontId="50" fillId="9" borderId="4" xfId="0" applyFont="1" applyFill="1" applyBorder="1" applyAlignment="1">
      <alignment horizontal="center" vertical="center" wrapText="1"/>
    </xf>
    <xf numFmtId="0" fontId="50" fillId="9" borderId="3" xfId="0" applyFont="1" applyFill="1" applyBorder="1" applyAlignment="1">
      <alignment horizontal="center" vertical="center" wrapText="1"/>
    </xf>
    <xf numFmtId="0" fontId="47" fillId="5" borderId="11" xfId="0" applyFont="1" applyFill="1" applyBorder="1" applyAlignment="1">
      <alignment horizontal="center" vertical="center"/>
    </xf>
    <xf numFmtId="0" fontId="47" fillId="5" borderId="12" xfId="0" applyFont="1" applyFill="1" applyBorder="1" applyAlignment="1">
      <alignment horizontal="center" vertical="center"/>
    </xf>
    <xf numFmtId="0" fontId="47" fillId="5" borderId="13" xfId="0" applyFont="1" applyFill="1" applyBorder="1" applyAlignment="1">
      <alignment horizontal="center" vertical="center"/>
    </xf>
    <xf numFmtId="0" fontId="57" fillId="6" borderId="1" xfId="0" applyFont="1" applyFill="1" applyBorder="1" applyAlignment="1">
      <alignment horizontal="center" vertical="center"/>
    </xf>
    <xf numFmtId="0" fontId="47" fillId="4" borderId="2" xfId="0" applyFont="1" applyFill="1" applyBorder="1" applyAlignment="1">
      <alignment horizontal="center" vertical="center"/>
    </xf>
    <xf numFmtId="0" fontId="47" fillId="4" borderId="4" xfId="0" applyFont="1" applyFill="1" applyBorder="1" applyAlignment="1">
      <alignment horizontal="center" vertical="center"/>
    </xf>
    <xf numFmtId="0" fontId="47" fillId="4" borderId="3" xfId="0" applyFont="1" applyFill="1" applyBorder="1" applyAlignment="1">
      <alignment horizontal="center" vertical="center"/>
    </xf>
    <xf numFmtId="0" fontId="57" fillId="6" borderId="2" xfId="0" applyFont="1" applyFill="1" applyBorder="1" applyAlignment="1">
      <alignment horizontal="center" vertical="center"/>
    </xf>
    <xf numFmtId="0" fontId="57" fillId="6" borderId="4" xfId="0" applyFont="1" applyFill="1" applyBorder="1" applyAlignment="1">
      <alignment horizontal="center" vertical="center"/>
    </xf>
    <xf numFmtId="0" fontId="57" fillId="6" borderId="3" xfId="0" applyFont="1" applyFill="1" applyBorder="1" applyAlignment="1">
      <alignment horizontal="center" vertical="center"/>
    </xf>
    <xf numFmtId="0" fontId="58" fillId="8" borderId="2" xfId="3" applyFill="1" applyBorder="1" applyAlignment="1">
      <alignment horizontal="center" vertical="center" wrapText="1"/>
    </xf>
    <xf numFmtId="0" fontId="58" fillId="8" borderId="4" xfId="3" applyFill="1" applyBorder="1" applyAlignment="1">
      <alignment horizontal="center" vertical="center" wrapText="1"/>
    </xf>
    <xf numFmtId="0" fontId="58" fillId="8" borderId="3" xfId="3" applyFill="1" applyBorder="1" applyAlignment="1">
      <alignment horizontal="center" vertical="center" wrapText="1"/>
    </xf>
    <xf numFmtId="9" fontId="26" fillId="8" borderId="2" xfId="0" applyNumberFormat="1" applyFont="1" applyFill="1" applyBorder="1" applyAlignment="1">
      <alignment horizontal="center" vertical="center" wrapText="1"/>
    </xf>
    <xf numFmtId="9" fontId="26" fillId="8" borderId="4" xfId="0" applyNumberFormat="1" applyFont="1" applyFill="1" applyBorder="1" applyAlignment="1">
      <alignment horizontal="center" vertical="center" wrapText="1"/>
    </xf>
    <xf numFmtId="9" fontId="26" fillId="8" borderId="3" xfId="0" applyNumberFormat="1" applyFont="1" applyFill="1" applyBorder="1" applyAlignment="1">
      <alignment horizontal="center" vertical="center" wrapText="1"/>
    </xf>
    <xf numFmtId="0" fontId="4" fillId="8" borderId="2" xfId="0" applyFont="1" applyFill="1" applyBorder="1" applyAlignment="1" applyProtection="1">
      <alignment horizontal="center" vertical="center" wrapText="1"/>
      <protection locked="0"/>
    </xf>
    <xf numFmtId="0" fontId="4" fillId="8" borderId="3" xfId="0" applyFont="1" applyFill="1" applyBorder="1" applyAlignment="1" applyProtection="1">
      <alignment horizontal="center" vertical="center" wrapText="1"/>
      <protection locked="0"/>
    </xf>
    <xf numFmtId="0" fontId="58" fillId="8" borderId="2" xfId="3" applyFont="1" applyFill="1" applyBorder="1" applyAlignment="1" applyProtection="1">
      <alignment horizontal="center" vertical="center"/>
      <protection locked="0"/>
    </xf>
    <xf numFmtId="0" fontId="58" fillId="8" borderId="3" xfId="3" applyFont="1" applyFill="1" applyBorder="1" applyAlignment="1" applyProtection="1">
      <alignment horizontal="center" vertical="center"/>
      <protection locked="0"/>
    </xf>
    <xf numFmtId="0" fontId="58" fillId="8" borderId="4" xfId="3"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47" fillId="4" borderId="8" xfId="0" applyFont="1" applyFill="1" applyBorder="1" applyAlignment="1">
      <alignment horizontal="center" vertical="center"/>
    </xf>
    <xf numFmtId="0" fontId="57" fillId="6" borderId="1" xfId="0" applyFont="1" applyFill="1" applyBorder="1" applyAlignment="1">
      <alignment horizontal="center" vertical="top" wrapText="1"/>
    </xf>
    <xf numFmtId="0" fontId="3" fillId="8" borderId="14"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50" fillId="6" borderId="2" xfId="0" applyFont="1" applyFill="1" applyBorder="1" applyAlignment="1">
      <alignment horizontal="center" vertical="center" wrapText="1"/>
    </xf>
    <xf numFmtId="0" fontId="50" fillId="6" borderId="3" xfId="0" applyFont="1" applyFill="1" applyBorder="1" applyAlignment="1">
      <alignment horizontal="center" vertical="center" wrapText="1"/>
    </xf>
    <xf numFmtId="0" fontId="57" fillId="8" borderId="1" xfId="0" applyFont="1" applyFill="1" applyBorder="1" applyAlignment="1">
      <alignment horizontal="left" vertical="center" wrapText="1"/>
    </xf>
    <xf numFmtId="0" fontId="3" fillId="8" borderId="43" xfId="0" applyFont="1" applyFill="1" applyBorder="1" applyAlignment="1">
      <alignment horizontal="center" vertical="center" wrapText="1"/>
    </xf>
    <xf numFmtId="0" fontId="3" fillId="8" borderId="44" xfId="0" applyFont="1" applyFill="1" applyBorder="1" applyAlignment="1">
      <alignment horizontal="center" vertical="center" wrapText="1"/>
    </xf>
    <xf numFmtId="0" fontId="21" fillId="8" borderId="2" xfId="0" applyFont="1" applyFill="1" applyBorder="1" applyAlignment="1">
      <alignment horizontal="left" vertical="top" wrapText="1"/>
    </xf>
    <xf numFmtId="0" fontId="21" fillId="8" borderId="3" xfId="0" applyFont="1" applyFill="1" applyBorder="1" applyAlignment="1">
      <alignment horizontal="left" vertical="top" wrapText="1"/>
    </xf>
    <xf numFmtId="0" fontId="42" fillId="8" borderId="2" xfId="0" applyFont="1" applyFill="1" applyBorder="1" applyAlignment="1">
      <alignment horizontal="left" vertical="center" wrapText="1"/>
    </xf>
    <xf numFmtId="0" fontId="42" fillId="8" borderId="3" xfId="0" applyFont="1" applyFill="1" applyBorder="1" applyAlignment="1">
      <alignment horizontal="left" vertical="center" wrapText="1"/>
    </xf>
    <xf numFmtId="0" fontId="56" fillId="8" borderId="2" xfId="0" applyFont="1" applyFill="1" applyBorder="1" applyAlignment="1">
      <alignment horizontal="left" vertical="top" wrapText="1"/>
    </xf>
    <xf numFmtId="0" fontId="56" fillId="8" borderId="3" xfId="0" applyFont="1" applyFill="1" applyBorder="1" applyAlignment="1">
      <alignment horizontal="left" vertical="top" wrapText="1"/>
    </xf>
    <xf numFmtId="0" fontId="21" fillId="8" borderId="2" xfId="0" applyFont="1" applyFill="1" applyBorder="1" applyAlignment="1">
      <alignment vertical="center" wrapText="1"/>
    </xf>
    <xf numFmtId="0" fontId="21" fillId="8" borderId="3" xfId="0" applyFont="1" applyFill="1" applyBorder="1" applyAlignment="1">
      <alignment vertical="center" wrapText="1"/>
    </xf>
    <xf numFmtId="0" fontId="56" fillId="8" borderId="2" xfId="0" applyFont="1" applyFill="1" applyBorder="1" applyAlignment="1">
      <alignment horizontal="left" vertical="center" wrapText="1"/>
    </xf>
    <xf numFmtId="0" fontId="56" fillId="8" borderId="3" xfId="0" applyFont="1" applyFill="1" applyBorder="1" applyAlignment="1">
      <alignment horizontal="left" vertical="center" wrapText="1"/>
    </xf>
    <xf numFmtId="0" fontId="57" fillId="6" borderId="2" xfId="0" applyFont="1" applyFill="1" applyBorder="1" applyAlignment="1">
      <alignment horizontal="center" vertical="top"/>
    </xf>
    <xf numFmtId="0" fontId="57" fillId="6" borderId="4" xfId="0" applyFont="1" applyFill="1" applyBorder="1" applyAlignment="1">
      <alignment horizontal="center" vertical="top"/>
    </xf>
    <xf numFmtId="0" fontId="57" fillId="6" borderId="3" xfId="0" applyFont="1" applyFill="1" applyBorder="1" applyAlignment="1">
      <alignment horizontal="center" vertical="top"/>
    </xf>
    <xf numFmtId="0" fontId="57" fillId="6" borderId="2" xfId="0" applyFont="1" applyFill="1" applyBorder="1" applyAlignment="1">
      <alignment horizontal="center" vertical="top" wrapText="1"/>
    </xf>
    <xf numFmtId="0" fontId="57" fillId="6" borderId="4" xfId="0" applyFont="1" applyFill="1" applyBorder="1" applyAlignment="1">
      <alignment horizontal="center" vertical="top" wrapText="1"/>
    </xf>
    <xf numFmtId="0" fontId="57" fillId="6" borderId="3" xfId="0" applyFont="1" applyFill="1" applyBorder="1" applyAlignment="1">
      <alignment horizontal="center" vertical="top" wrapText="1"/>
    </xf>
    <xf numFmtId="0" fontId="27" fillId="8" borderId="2" xfId="0" applyFont="1" applyFill="1" applyBorder="1" applyAlignment="1">
      <alignment horizontal="left" vertical="center" wrapText="1"/>
    </xf>
    <xf numFmtId="0" fontId="27" fillId="8" borderId="3" xfId="0" applyFont="1" applyFill="1" applyBorder="1" applyAlignment="1">
      <alignment horizontal="left" vertical="center" wrapText="1"/>
    </xf>
    <xf numFmtId="0" fontId="21" fillId="8" borderId="2" xfId="0" applyFont="1" applyFill="1" applyBorder="1" applyAlignment="1">
      <alignment horizontal="left" vertical="center" wrapText="1"/>
    </xf>
    <xf numFmtId="0" fontId="21" fillId="8" borderId="3" xfId="0" applyFont="1" applyFill="1" applyBorder="1" applyAlignment="1">
      <alignment horizontal="left" vertical="center" wrapText="1"/>
    </xf>
    <xf numFmtId="0" fontId="52" fillId="6" borderId="2" xfId="0" applyFont="1" applyFill="1" applyBorder="1" applyAlignment="1">
      <alignment horizontal="center" vertical="center" wrapText="1"/>
    </xf>
    <xf numFmtId="0" fontId="52" fillId="6" borderId="4" xfId="0" applyFont="1" applyFill="1" applyBorder="1" applyAlignment="1">
      <alignment horizontal="center" vertical="center" wrapText="1"/>
    </xf>
    <xf numFmtId="0" fontId="52" fillId="6" borderId="3" xfId="0" applyFont="1" applyFill="1" applyBorder="1" applyAlignment="1">
      <alignment horizontal="center" vertical="center" wrapText="1"/>
    </xf>
    <xf numFmtId="0" fontId="25" fillId="8" borderId="2" xfId="0" applyFont="1" applyFill="1" applyBorder="1" applyAlignment="1">
      <alignment horizontal="left" vertical="top" wrapText="1"/>
    </xf>
    <xf numFmtId="0" fontId="25" fillId="8" borderId="3" xfId="0" applyFont="1" applyFill="1" applyBorder="1" applyAlignment="1">
      <alignment horizontal="left" vertical="top" wrapText="1"/>
    </xf>
    <xf numFmtId="0" fontId="30" fillId="8" borderId="2" xfId="0" applyFont="1" applyFill="1" applyBorder="1" applyAlignment="1">
      <alignment horizontal="left" vertical="top" wrapText="1"/>
    </xf>
    <xf numFmtId="0" fontId="30" fillId="8" borderId="3" xfId="0" applyFont="1" applyFill="1" applyBorder="1" applyAlignment="1">
      <alignment horizontal="left" vertical="top" wrapText="1"/>
    </xf>
    <xf numFmtId="0" fontId="30" fillId="8" borderId="2" xfId="0" applyFont="1" applyFill="1" applyBorder="1" applyAlignment="1">
      <alignment horizontal="left" vertical="center" wrapText="1"/>
    </xf>
    <xf numFmtId="0" fontId="30" fillId="8" borderId="3" xfId="0" applyFont="1" applyFill="1" applyBorder="1" applyAlignment="1">
      <alignment horizontal="left" vertical="center" wrapText="1"/>
    </xf>
    <xf numFmtId="0" fontId="42" fillId="8" borderId="2" xfId="0" applyFont="1" applyFill="1" applyBorder="1" applyAlignment="1">
      <alignment horizontal="left" vertical="center"/>
    </xf>
    <xf numFmtId="0" fontId="42" fillId="8" borderId="3" xfId="0" applyFont="1" applyFill="1" applyBorder="1" applyAlignment="1">
      <alignment horizontal="left" vertical="center"/>
    </xf>
    <xf numFmtId="0" fontId="42" fillId="8" borderId="9" xfId="0" applyFont="1" applyFill="1" applyBorder="1" applyAlignment="1">
      <alignment horizontal="center" vertical="center" wrapText="1"/>
    </xf>
    <xf numFmtId="0" fontId="42" fillId="8" borderId="8" xfId="0" applyFont="1" applyFill="1" applyBorder="1" applyAlignment="1">
      <alignment horizontal="center" vertical="center" wrapText="1"/>
    </xf>
    <xf numFmtId="0" fontId="42" fillId="8" borderId="5" xfId="0" applyFont="1" applyFill="1" applyBorder="1" applyAlignment="1">
      <alignment horizontal="left" vertical="center" wrapText="1"/>
    </xf>
    <xf numFmtId="0" fontId="42" fillId="8" borderId="6" xfId="0" applyFont="1" applyFill="1" applyBorder="1" applyAlignment="1">
      <alignment horizontal="left" vertical="center" wrapText="1"/>
    </xf>
    <xf numFmtId="0" fontId="42" fillId="8" borderId="11" xfId="0" applyFont="1" applyFill="1" applyBorder="1" applyAlignment="1">
      <alignment horizontal="left" vertical="center" wrapText="1"/>
    </xf>
    <xf numFmtId="0" fontId="42" fillId="8" borderId="13" xfId="0" applyFont="1" applyFill="1" applyBorder="1" applyAlignment="1">
      <alignment horizontal="left" vertical="center" wrapText="1"/>
    </xf>
    <xf numFmtId="0" fontId="50" fillId="4" borderId="2" xfId="0" applyFont="1" applyFill="1" applyBorder="1" applyAlignment="1">
      <alignment horizontal="center" vertical="top" wrapText="1"/>
    </xf>
    <xf numFmtId="0" fontId="50" fillId="4" borderId="3" xfId="0" applyFont="1" applyFill="1" applyBorder="1" applyAlignment="1">
      <alignment horizontal="center" vertical="top" wrapText="1"/>
    </xf>
    <xf numFmtId="0" fontId="50" fillId="4" borderId="2" xfId="0" applyFont="1" applyFill="1" applyBorder="1" applyAlignment="1">
      <alignment horizontal="center" vertical="center"/>
    </xf>
    <xf numFmtId="0" fontId="50" fillId="4" borderId="3" xfId="0" applyFont="1" applyFill="1" applyBorder="1" applyAlignment="1">
      <alignment horizontal="center" vertical="center"/>
    </xf>
    <xf numFmtId="0" fontId="25" fillId="8" borderId="2" xfId="0" applyFont="1" applyFill="1" applyBorder="1" applyAlignment="1">
      <alignment horizontal="left" vertical="center" wrapText="1"/>
    </xf>
    <xf numFmtId="0" fontId="25" fillId="8" borderId="3" xfId="0" applyFont="1" applyFill="1" applyBorder="1" applyAlignment="1">
      <alignment horizontal="left" vertical="center" wrapText="1"/>
    </xf>
    <xf numFmtId="0" fontId="33" fillId="8" borderId="2" xfId="0" applyFont="1" applyFill="1" applyBorder="1" applyAlignment="1">
      <alignment horizontal="left" vertical="center"/>
    </xf>
    <xf numFmtId="0" fontId="33" fillId="8" borderId="3" xfId="0" applyFont="1" applyFill="1" applyBorder="1" applyAlignment="1">
      <alignment horizontal="left" vertical="center"/>
    </xf>
    <xf numFmtId="0" fontId="20" fillId="8" borderId="2" xfId="0" applyFont="1" applyFill="1" applyBorder="1" applyAlignment="1">
      <alignment horizontal="left" vertical="top" wrapText="1"/>
    </xf>
    <xf numFmtId="0" fontId="20" fillId="8" borderId="3" xfId="0" applyFont="1" applyFill="1" applyBorder="1" applyAlignment="1">
      <alignment horizontal="left" vertical="top" wrapText="1"/>
    </xf>
    <xf numFmtId="0" fontId="37" fillId="8" borderId="2" xfId="0" applyFont="1" applyFill="1" applyBorder="1" applyAlignment="1">
      <alignment horizontal="left" vertical="top" wrapText="1"/>
    </xf>
    <xf numFmtId="0" fontId="37" fillId="8" borderId="3" xfId="0" applyFont="1" applyFill="1" applyBorder="1" applyAlignment="1">
      <alignment horizontal="left" vertical="top" wrapText="1"/>
    </xf>
    <xf numFmtId="0" fontId="42" fillId="8" borderId="2" xfId="0" applyFont="1" applyFill="1" applyBorder="1" applyAlignment="1">
      <alignment horizontal="left" vertical="top" wrapText="1"/>
    </xf>
    <xf numFmtId="0" fontId="42" fillId="8" borderId="3" xfId="0" applyFont="1" applyFill="1" applyBorder="1" applyAlignment="1">
      <alignment horizontal="left" vertical="top" wrapText="1"/>
    </xf>
    <xf numFmtId="0" fontId="33" fillId="8" borderId="2" xfId="0" applyFont="1" applyFill="1" applyBorder="1" applyAlignment="1">
      <alignment horizontal="left" vertical="top" wrapText="1"/>
    </xf>
    <xf numFmtId="0" fontId="33" fillId="8" borderId="3" xfId="0" applyFont="1" applyFill="1" applyBorder="1" applyAlignment="1">
      <alignment horizontal="left" vertical="top" wrapText="1"/>
    </xf>
    <xf numFmtId="0" fontId="35" fillId="8" borderId="2" xfId="0" applyFont="1" applyFill="1" applyBorder="1" applyAlignment="1">
      <alignment horizontal="left" vertical="center" wrapText="1"/>
    </xf>
    <xf numFmtId="0" fontId="35" fillId="8" borderId="3" xfId="0" applyFont="1" applyFill="1" applyBorder="1" applyAlignment="1">
      <alignment horizontal="left" vertical="center" wrapText="1"/>
    </xf>
    <xf numFmtId="0" fontId="35" fillId="8" borderId="2" xfId="0" applyFont="1" applyFill="1" applyBorder="1" applyAlignment="1">
      <alignment horizontal="left" vertical="top" wrapText="1"/>
    </xf>
    <xf numFmtId="0" fontId="35" fillId="8" borderId="3" xfId="0" applyFont="1" applyFill="1" applyBorder="1" applyAlignment="1">
      <alignment horizontal="left" vertical="top" wrapText="1"/>
    </xf>
    <xf numFmtId="0" fontId="45" fillId="5" borderId="29" xfId="0" applyFont="1" applyFill="1" applyBorder="1" applyAlignment="1">
      <alignment horizontal="center" vertical="center"/>
    </xf>
    <xf numFmtId="0" fontId="45" fillId="5" borderId="26" xfId="0" applyFont="1" applyFill="1" applyBorder="1" applyAlignment="1">
      <alignment horizontal="center" vertical="center"/>
    </xf>
    <xf numFmtId="0" fontId="45" fillId="5" borderId="30" xfId="0" applyFont="1" applyFill="1" applyBorder="1" applyAlignment="1">
      <alignment horizontal="center" vertical="center"/>
    </xf>
    <xf numFmtId="0" fontId="45" fillId="5" borderId="11" xfId="0" applyFont="1" applyFill="1" applyBorder="1" applyAlignment="1">
      <alignment horizontal="center" vertical="center"/>
    </xf>
    <xf numFmtId="0" fontId="45" fillId="5" borderId="12" xfId="0" applyFont="1" applyFill="1" applyBorder="1" applyAlignment="1">
      <alignment horizontal="center" vertical="center"/>
    </xf>
    <xf numFmtId="0" fontId="45" fillId="5" borderId="13" xfId="0" applyFont="1" applyFill="1" applyBorder="1" applyAlignment="1">
      <alignment horizontal="center" vertical="center"/>
    </xf>
    <xf numFmtId="0" fontId="55" fillId="8" borderId="2" xfId="0" applyFont="1" applyFill="1" applyBorder="1" applyAlignment="1">
      <alignment horizontal="left" vertical="top"/>
    </xf>
    <xf numFmtId="0" fontId="55" fillId="8" borderId="4" xfId="0" applyFont="1" applyFill="1" applyBorder="1" applyAlignment="1">
      <alignment horizontal="left" vertical="top"/>
    </xf>
    <xf numFmtId="0" fontId="55" fillId="8" borderId="3" xfId="0" applyFont="1" applyFill="1" applyBorder="1" applyAlignment="1">
      <alignment horizontal="left" vertical="top"/>
    </xf>
    <xf numFmtId="0" fontId="36" fillId="8" borderId="2" xfId="0" applyFont="1" applyFill="1" applyBorder="1" applyAlignment="1">
      <alignment horizontal="left" vertical="top" wrapText="1"/>
    </xf>
    <xf numFmtId="0" fontId="36" fillId="8" borderId="3" xfId="0" applyFont="1" applyFill="1" applyBorder="1" applyAlignment="1">
      <alignment horizontal="left" vertical="top" wrapText="1"/>
    </xf>
    <xf numFmtId="0" fontId="56" fillId="8" borderId="2" xfId="0" applyFont="1" applyFill="1" applyBorder="1" applyAlignment="1">
      <alignment horizontal="center" vertical="center"/>
    </xf>
    <xf numFmtId="0" fontId="56" fillId="8" borderId="4" xfId="0" applyFont="1" applyFill="1" applyBorder="1" applyAlignment="1">
      <alignment horizontal="center" vertical="center"/>
    </xf>
    <xf numFmtId="0" fontId="56" fillId="8" borderId="3" xfId="0" applyFont="1" applyFill="1" applyBorder="1" applyAlignment="1">
      <alignment horizontal="center" vertical="center"/>
    </xf>
    <xf numFmtId="0" fontId="32" fillId="8" borderId="2" xfId="0" applyFont="1" applyFill="1" applyBorder="1" applyAlignment="1">
      <alignment horizontal="left" vertical="top" wrapText="1"/>
    </xf>
    <xf numFmtId="0" fontId="32" fillId="8" borderId="3" xfId="0" applyFont="1" applyFill="1" applyBorder="1" applyAlignment="1">
      <alignment horizontal="left" vertical="top" wrapText="1"/>
    </xf>
    <xf numFmtId="0" fontId="49" fillId="8" borderId="2" xfId="0" applyFont="1" applyFill="1" applyBorder="1" applyAlignment="1">
      <alignment horizontal="left" vertical="center"/>
    </xf>
    <xf numFmtId="0" fontId="49" fillId="8" borderId="4" xfId="0" applyFont="1" applyFill="1" applyBorder="1" applyAlignment="1">
      <alignment horizontal="left" vertical="center"/>
    </xf>
    <xf numFmtId="0" fontId="49" fillId="8" borderId="3" xfId="0" applyFont="1" applyFill="1" applyBorder="1" applyAlignment="1">
      <alignment horizontal="left" vertical="center"/>
    </xf>
    <xf numFmtId="0" fontId="34" fillId="8" borderId="2" xfId="0" applyFont="1" applyFill="1" applyBorder="1" applyAlignment="1">
      <alignment horizontal="left" vertical="center" wrapText="1"/>
    </xf>
    <xf numFmtId="0" fontId="34" fillId="8" borderId="3" xfId="0" applyFont="1" applyFill="1" applyBorder="1" applyAlignment="1">
      <alignment horizontal="left" vertical="center" wrapText="1"/>
    </xf>
    <xf numFmtId="0" fontId="37" fillId="8" borderId="2" xfId="0" applyFont="1" applyFill="1" applyBorder="1" applyAlignment="1">
      <alignment horizontal="left" vertical="center"/>
    </xf>
    <xf numFmtId="0" fontId="37" fillId="8" borderId="3" xfId="0" applyFont="1" applyFill="1" applyBorder="1" applyAlignment="1">
      <alignment horizontal="left" vertical="center"/>
    </xf>
    <xf numFmtId="0" fontId="58" fillId="10" borderId="2" xfId="3" applyFill="1" applyBorder="1" applyAlignment="1">
      <alignment horizontal="center" vertical="center"/>
    </xf>
    <xf numFmtId="0" fontId="58" fillId="10" borderId="4" xfId="3" applyFill="1" applyBorder="1" applyAlignment="1">
      <alignment horizontal="center" vertical="center"/>
    </xf>
    <xf numFmtId="0" fontId="58" fillId="10" borderId="3" xfId="3" applyFill="1" applyBorder="1" applyAlignment="1">
      <alignment horizontal="center" vertical="center"/>
    </xf>
    <xf numFmtId="0" fontId="40" fillId="8" borderId="2" xfId="0" applyFont="1" applyFill="1" applyBorder="1" applyAlignment="1">
      <alignment horizontal="left" vertical="center" wrapText="1"/>
    </xf>
    <xf numFmtId="0" fontId="40" fillId="8" borderId="3" xfId="0" applyFont="1" applyFill="1" applyBorder="1" applyAlignment="1">
      <alignment horizontal="left" vertical="center" wrapText="1"/>
    </xf>
    <xf numFmtId="0" fontId="53" fillId="7" borderId="11" xfId="0" applyFont="1" applyFill="1" applyBorder="1" applyAlignment="1" applyProtection="1">
      <alignment horizontal="center" vertical="center"/>
      <protection locked="0"/>
    </xf>
    <xf numFmtId="0" fontId="53" fillId="7" borderId="4" xfId="0" applyFont="1" applyFill="1" applyBorder="1" applyAlignment="1" applyProtection="1">
      <alignment horizontal="center" vertical="center"/>
      <protection locked="0"/>
    </xf>
    <xf numFmtId="0" fontId="53" fillId="7" borderId="3" xfId="0" applyFont="1" applyFill="1" applyBorder="1" applyAlignment="1" applyProtection="1">
      <alignment horizontal="center" vertical="center"/>
      <protection locked="0"/>
    </xf>
    <xf numFmtId="0" fontId="29" fillId="8" borderId="2" xfId="0" applyFont="1" applyFill="1" applyBorder="1" applyAlignment="1" applyProtection="1">
      <alignment horizontal="center" vertical="center"/>
      <protection locked="0"/>
    </xf>
    <xf numFmtId="0" fontId="29" fillId="8" borderId="3" xfId="0" applyFont="1" applyFill="1" applyBorder="1" applyAlignment="1" applyProtection="1">
      <alignment horizontal="center" vertical="center"/>
      <protection locked="0"/>
    </xf>
    <xf numFmtId="0" fontId="69" fillId="2" borderId="2" xfId="0" applyFont="1" applyFill="1" applyBorder="1" applyAlignment="1">
      <alignment horizontal="center" vertical="center"/>
    </xf>
    <xf numFmtId="0" fontId="69" fillId="2" borderId="4" xfId="0" applyFont="1" applyFill="1" applyBorder="1" applyAlignment="1">
      <alignment horizontal="center" vertical="center"/>
    </xf>
    <xf numFmtId="0" fontId="69" fillId="2" borderId="3" xfId="0" applyFont="1" applyFill="1" applyBorder="1" applyAlignment="1">
      <alignment horizontal="center" vertical="center"/>
    </xf>
    <xf numFmtId="0" fontId="54" fillId="2" borderId="2" xfId="0" applyFont="1" applyFill="1" applyBorder="1" applyAlignment="1">
      <alignment horizontal="center" vertical="center"/>
    </xf>
    <xf numFmtId="0" fontId="54" fillId="2" borderId="3" xfId="0" applyFont="1" applyFill="1" applyBorder="1" applyAlignment="1">
      <alignment horizontal="center" vertical="center"/>
    </xf>
    <xf numFmtId="9" fontId="4" fillId="8" borderId="9" xfId="0" applyNumberFormat="1" applyFont="1" applyFill="1" applyBorder="1" applyAlignment="1">
      <alignment horizontal="center" vertical="center" wrapText="1"/>
    </xf>
    <xf numFmtId="9" fontId="4" fillId="8" borderId="8" xfId="0" applyNumberFormat="1"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8" xfId="0" applyFont="1" applyFill="1" applyBorder="1" applyAlignment="1">
      <alignment horizontal="center" vertical="center" wrapText="1"/>
    </xf>
    <xf numFmtId="9" fontId="4" fillId="8" borderId="9" xfId="0" applyNumberFormat="1" applyFont="1" applyFill="1" applyBorder="1" applyAlignment="1">
      <alignment horizontal="center" vertical="center"/>
    </xf>
    <xf numFmtId="0" fontId="4" fillId="8" borderId="8" xfId="0" applyFont="1" applyFill="1" applyBorder="1" applyAlignment="1">
      <alignment horizontal="center" vertical="center"/>
    </xf>
    <xf numFmtId="0" fontId="3" fillId="8" borderId="43" xfId="0" applyNumberFormat="1" applyFont="1" applyFill="1" applyBorder="1" applyAlignment="1">
      <alignment horizontal="center" vertical="center" wrapText="1"/>
    </xf>
    <xf numFmtId="0" fontId="3" fillId="8" borderId="44" xfId="0" applyNumberFormat="1" applyFont="1" applyFill="1" applyBorder="1" applyAlignment="1">
      <alignment horizontal="center" vertical="center" wrapText="1"/>
    </xf>
    <xf numFmtId="9" fontId="3" fillId="8" borderId="34" xfId="0" applyNumberFormat="1" applyFont="1" applyFill="1" applyBorder="1" applyAlignment="1">
      <alignment horizontal="center" vertical="center" wrapText="1"/>
    </xf>
    <xf numFmtId="9" fontId="3" fillId="8" borderId="36" xfId="0" applyNumberFormat="1" applyFont="1" applyFill="1" applyBorder="1" applyAlignment="1">
      <alignment horizontal="center" vertical="center" wrapText="1"/>
    </xf>
    <xf numFmtId="9" fontId="3" fillId="8" borderId="35" xfId="1" applyFont="1" applyFill="1" applyBorder="1" applyAlignment="1">
      <alignment horizontal="center" vertical="center" wrapText="1"/>
    </xf>
    <xf numFmtId="9" fontId="3" fillId="8" borderId="37" xfId="1" applyFont="1" applyFill="1" applyBorder="1" applyAlignment="1">
      <alignment horizontal="center" vertical="center" wrapText="1"/>
    </xf>
    <xf numFmtId="0" fontId="58" fillId="8" borderId="45" xfId="3" applyFont="1" applyFill="1" applyBorder="1" applyAlignment="1">
      <alignment horizontal="center" vertical="center" wrapText="1"/>
    </xf>
    <xf numFmtId="0" fontId="58" fillId="8" borderId="46" xfId="3" applyFont="1" applyFill="1" applyBorder="1" applyAlignment="1">
      <alignment horizontal="center" vertical="center" wrapText="1"/>
    </xf>
    <xf numFmtId="9" fontId="14" fillId="8" borderId="9" xfId="1" applyFont="1" applyFill="1" applyBorder="1" applyAlignment="1">
      <alignment horizontal="center" vertical="center"/>
    </xf>
    <xf numFmtId="9" fontId="14" fillId="8" borderId="10" xfId="1" applyFont="1" applyFill="1" applyBorder="1" applyAlignment="1">
      <alignment horizontal="center" vertical="center"/>
    </xf>
    <xf numFmtId="0" fontId="59" fillId="8" borderId="6" xfId="0" applyFont="1" applyFill="1" applyBorder="1" applyAlignment="1">
      <alignment horizontal="center" vertical="center" wrapText="1"/>
    </xf>
    <xf numFmtId="0" fontId="66" fillId="8" borderId="1" xfId="0" applyFont="1" applyFill="1" applyBorder="1" applyAlignment="1">
      <alignment horizontal="center" vertical="center" wrapText="1"/>
    </xf>
    <xf numFmtId="0" fontId="59" fillId="8" borderId="2" xfId="0" applyFont="1" applyFill="1" applyBorder="1" applyAlignment="1" applyProtection="1">
      <alignment horizontal="center" vertical="center"/>
      <protection locked="0"/>
    </xf>
    <xf numFmtId="0" fontId="59" fillId="8" borderId="3" xfId="0" applyFont="1" applyFill="1" applyBorder="1" applyAlignment="1" applyProtection="1">
      <alignment horizontal="center" vertical="center"/>
      <protection locked="0"/>
    </xf>
    <xf numFmtId="0" fontId="4" fillId="8" borderId="1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38" xfId="0" applyFont="1" applyFill="1" applyBorder="1" applyAlignment="1">
      <alignment horizontal="center" vertical="center" wrapText="1"/>
    </xf>
    <xf numFmtId="0" fontId="56" fillId="8" borderId="42" xfId="0" applyFont="1" applyFill="1" applyBorder="1" applyAlignment="1">
      <alignment horizontal="center"/>
    </xf>
    <xf numFmtId="0" fontId="4" fillId="8" borderId="32" xfId="0" applyFont="1" applyFill="1" applyBorder="1" applyAlignment="1">
      <alignment horizontal="center" vertical="center" wrapText="1"/>
    </xf>
    <xf numFmtId="0" fontId="56" fillId="8" borderId="33" xfId="0" applyFont="1" applyFill="1" applyBorder="1" applyAlignment="1">
      <alignment horizontal="center"/>
    </xf>
    <xf numFmtId="0" fontId="4" fillId="8" borderId="61" xfId="0" applyFont="1" applyFill="1" applyBorder="1" applyAlignment="1">
      <alignment horizontal="center" vertical="center" wrapText="1"/>
    </xf>
    <xf numFmtId="0" fontId="56" fillId="8" borderId="59" xfId="0" applyFont="1" applyFill="1" applyBorder="1" applyAlignment="1">
      <alignment horizontal="center"/>
    </xf>
    <xf numFmtId="0" fontId="4" fillId="8" borderId="1" xfId="0" applyFont="1" applyFill="1" applyBorder="1" applyAlignment="1">
      <alignment horizontal="center" vertical="center" wrapText="1"/>
    </xf>
    <xf numFmtId="0" fontId="56" fillId="8" borderId="1" xfId="0" applyFont="1" applyFill="1" applyBorder="1" applyAlignment="1">
      <alignment horizontal="center"/>
    </xf>
    <xf numFmtId="9" fontId="4" fillId="8" borderId="1" xfId="0" applyNumberFormat="1" applyFont="1" applyFill="1" applyBorder="1" applyAlignment="1">
      <alignment horizontal="center" vertical="center"/>
    </xf>
    <xf numFmtId="9" fontId="4" fillId="8" borderId="8" xfId="0" applyNumberFormat="1" applyFont="1" applyFill="1" applyBorder="1" applyAlignment="1">
      <alignment horizontal="center" vertical="center"/>
    </xf>
    <xf numFmtId="0" fontId="84" fillId="6" borderId="51" xfId="0" applyFont="1" applyFill="1" applyBorder="1" applyAlignment="1">
      <alignment horizontal="center" vertical="center"/>
    </xf>
    <xf numFmtId="0" fontId="84" fillId="6" borderId="52" xfId="0" applyFont="1" applyFill="1" applyBorder="1" applyAlignment="1">
      <alignment horizontal="center" vertical="center"/>
    </xf>
    <xf numFmtId="0" fontId="84" fillId="6" borderId="53" xfId="0" applyFont="1" applyFill="1" applyBorder="1" applyAlignment="1">
      <alignment horizontal="center" vertical="center"/>
    </xf>
    <xf numFmtId="0" fontId="83" fillId="3" borderId="25" xfId="0" applyFont="1" applyFill="1" applyBorder="1" applyAlignment="1">
      <alignment horizontal="center" vertical="center"/>
    </xf>
    <xf numFmtId="0" fontId="83" fillId="3" borderId="26" xfId="0" applyFont="1" applyFill="1" applyBorder="1" applyAlignment="1">
      <alignment horizontal="center" vertical="center"/>
    </xf>
    <xf numFmtId="0" fontId="83" fillId="3" borderId="27" xfId="0" applyFont="1" applyFill="1" applyBorder="1" applyAlignment="1">
      <alignment horizontal="center" vertical="center"/>
    </xf>
    <xf numFmtId="0" fontId="83" fillId="3" borderId="16" xfId="0" applyFont="1" applyFill="1" applyBorder="1" applyAlignment="1">
      <alignment horizontal="center" vertical="center"/>
    </xf>
    <xf numFmtId="0" fontId="83" fillId="3" borderId="0" xfId="0" applyFont="1" applyFill="1" applyBorder="1" applyAlignment="1">
      <alignment horizontal="center" vertical="center"/>
    </xf>
    <xf numFmtId="0" fontId="83" fillId="3" borderId="17" xfId="0" applyFont="1" applyFill="1" applyBorder="1" applyAlignment="1">
      <alignment horizontal="center" vertical="center"/>
    </xf>
  </cellXfs>
  <cellStyles count="12">
    <cellStyle name="Hipervínculo" xfId="3" builtinId="8"/>
    <cellStyle name="Hipervínculo 2" xfId="10"/>
    <cellStyle name="Millares [0]" xfId="5" builtinId="6"/>
    <cellStyle name="Millares [0] 2 2" xfId="4"/>
    <cellStyle name="Millares [0] 2 2 2" xfId="8"/>
    <cellStyle name="Normal" xfId="0" builtinId="0"/>
    <cellStyle name="Normal 2" xfId="2"/>
    <cellStyle name="Normal 2 2" xfId="7"/>
    <cellStyle name="Normal 2 3" xfId="11"/>
    <cellStyle name="Porcentaje" xfId="1" builtinId="5"/>
    <cellStyle name="Porcentaje 2" xfId="6"/>
    <cellStyle name="Porcentaje 4" xfId="9"/>
  </cellStyles>
  <dxfs count="0"/>
  <tableStyles count="0" defaultTableStyle="TableStyleMedium2" defaultPivotStyle="PivotStyleLight16"/>
  <colors>
    <mruColors>
      <color rgb="FF8BCDFF"/>
      <color rgb="FF1809D9"/>
      <color rgb="FF1006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a:pPr>
            <a:r>
              <a:rPr lang="en-US" sz="1800" b="1"/>
              <a:t>ESTADO</a:t>
            </a:r>
            <a:r>
              <a:rPr lang="en-US" sz="1800" b="1" baseline="0"/>
              <a:t> DE CONTRATOS DE ENERO A DICIEMBRE 2025</a:t>
            </a:r>
            <a:endParaRPr lang="en-US" sz="1800" b="1"/>
          </a:p>
        </c:rich>
      </c:tx>
      <c:layout/>
      <c:overlay val="0"/>
    </c:title>
    <c:autoTitleDeleted val="0"/>
    <c:pivotFmts>
      <c:pivotFmt>
        <c:idx val="0"/>
        <c:marker>
          <c:symbol val="none"/>
        </c:marker>
      </c:pivotFmt>
      <c:pivotFmt>
        <c:idx val="1"/>
        <c:marker>
          <c:symbol val="none"/>
        </c:marker>
      </c:pivotFmt>
      <c:pivotFmt>
        <c:idx val="2"/>
        <c:spPr>
          <a:solidFill>
            <a:schemeClr val="accent6">
              <a:lumMod val="75000"/>
            </a:schemeClr>
          </a:solidFill>
        </c:spPr>
        <c:marker>
          <c:symbol val="none"/>
        </c:marker>
        <c:dLbl>
          <c:idx val="0"/>
          <c:spPr/>
          <c:txPr>
            <a:bodyPr/>
            <a:lstStyle/>
            <a:p>
              <a:pPr>
                <a:defRPr b="1"/>
              </a:pPr>
              <a:endParaRPr lang="es-PY"/>
            </a:p>
          </c:txPr>
          <c:dLblPos val="outEnd"/>
          <c:showLegendKey val="0"/>
          <c:showVal val="1"/>
          <c:showCatName val="0"/>
          <c:showSerName val="0"/>
          <c:showPercent val="0"/>
          <c:showBubbleSize val="0"/>
          <c:separator> </c:separator>
          <c:extLst xmlns:c16r2="http://schemas.microsoft.com/office/drawing/2015/06/chart">
            <c:ext xmlns:c15="http://schemas.microsoft.com/office/drawing/2012/chart" uri="{CE6537A1-D6FC-4f65-9D91-7224C49458BB}"/>
          </c:extLst>
        </c:dLbl>
      </c:pivotFmt>
      <c:pivotFmt>
        <c:idx val="3"/>
        <c:spPr>
          <a:solidFill>
            <a:schemeClr val="accent6">
              <a:lumMod val="75000"/>
            </a:schemeClr>
          </a:solidFill>
          <a:ln>
            <a:solidFill>
              <a:schemeClr val="accent6">
                <a:lumMod val="75000"/>
              </a:schemeClr>
            </a:solidFill>
          </a:ln>
        </c:spPr>
      </c:pivotFmt>
      <c:pivotFmt>
        <c:idx val="4"/>
        <c:spPr>
          <a:solidFill>
            <a:schemeClr val="accent2">
              <a:lumMod val="75000"/>
            </a:schemeClr>
          </a:solidFill>
          <a:ln>
            <a:solidFill>
              <a:schemeClr val="accent2">
                <a:lumMod val="75000"/>
              </a:schemeClr>
            </a:solidFill>
          </a:ln>
        </c:spPr>
      </c:pivotFmt>
      <c:pivotFmt>
        <c:idx val="5"/>
        <c:spPr>
          <a:solidFill>
            <a:srgbClr val="0033CC"/>
          </a:solidFill>
          <a:ln>
            <a:solidFill>
              <a:srgbClr val="0033CC"/>
            </a:solidFill>
          </a:ln>
        </c:spPr>
      </c:pivotFmt>
      <c:pivotFmt>
        <c:idx val="6"/>
        <c:spPr>
          <a:solidFill>
            <a:schemeClr val="accent6">
              <a:lumMod val="75000"/>
            </a:schemeClr>
          </a:solidFill>
        </c:spPr>
        <c:marker>
          <c:symbol val="none"/>
        </c:marker>
        <c:dLbl>
          <c:idx val="0"/>
          <c:spPr/>
          <c:txPr>
            <a:bodyPr/>
            <a:lstStyle/>
            <a:p>
              <a:pPr>
                <a:defRPr b="1"/>
              </a:pPr>
              <a:endParaRPr lang="es-PY"/>
            </a:p>
          </c:txPr>
          <c:dLblPos val="outEnd"/>
          <c:showLegendKey val="0"/>
          <c:showVal val="1"/>
          <c:showCatName val="0"/>
          <c:showSerName val="0"/>
          <c:showPercent val="0"/>
          <c:showBubbleSize val="0"/>
          <c:separator> </c:separator>
          <c:extLst xmlns:c16r2="http://schemas.microsoft.com/office/drawing/2015/06/chart">
            <c:ext xmlns:c15="http://schemas.microsoft.com/office/drawing/2012/chart" uri="{CE6537A1-D6FC-4f65-9D91-7224C49458BB}"/>
          </c:extLst>
        </c:dLbl>
      </c:pivotFmt>
      <c:pivotFmt>
        <c:idx val="7"/>
        <c:spPr>
          <a:solidFill>
            <a:schemeClr val="accent6">
              <a:lumMod val="75000"/>
            </a:schemeClr>
          </a:solidFill>
          <a:ln>
            <a:solidFill>
              <a:schemeClr val="accent6">
                <a:lumMod val="75000"/>
              </a:schemeClr>
            </a:solidFill>
          </a:ln>
        </c:spPr>
      </c:pivotFmt>
      <c:pivotFmt>
        <c:idx val="8"/>
        <c:spPr>
          <a:solidFill>
            <a:schemeClr val="accent2">
              <a:lumMod val="75000"/>
            </a:schemeClr>
          </a:solidFill>
          <a:ln>
            <a:solidFill>
              <a:schemeClr val="accent2">
                <a:lumMod val="75000"/>
              </a:schemeClr>
            </a:solidFill>
          </a:ln>
        </c:spPr>
      </c:pivotFmt>
      <c:pivotFmt>
        <c:idx val="9"/>
        <c:spPr>
          <a:solidFill>
            <a:srgbClr val="0033CC"/>
          </a:solidFill>
          <a:ln>
            <a:solidFill>
              <a:srgbClr val="0033CC"/>
            </a:solidFill>
          </a:ln>
        </c:spPr>
      </c:pivotFmt>
      <c:pivotFmt>
        <c:idx val="10"/>
        <c:spPr>
          <a:solidFill>
            <a:schemeClr val="accent6">
              <a:lumMod val="75000"/>
            </a:schemeClr>
          </a:solidFill>
        </c:spPr>
        <c:marker>
          <c:symbol val="none"/>
        </c:marker>
        <c:dLbl>
          <c:idx val="0"/>
          <c:spPr/>
          <c:txPr>
            <a:bodyPr/>
            <a:lstStyle/>
            <a:p>
              <a:pPr>
                <a:defRPr sz="1400" b="1"/>
              </a:pPr>
              <a:endParaRPr lang="es-PY"/>
            </a:p>
          </c:txPr>
          <c:dLblPos val="outEnd"/>
          <c:showLegendKey val="0"/>
          <c:showVal val="1"/>
          <c:showCatName val="0"/>
          <c:showSerName val="0"/>
          <c:showPercent val="0"/>
          <c:showBubbleSize val="0"/>
          <c:separator> </c:separator>
          <c:extLst xmlns:c16r2="http://schemas.microsoft.com/office/drawing/2015/06/chart">
            <c:ext xmlns:c15="http://schemas.microsoft.com/office/drawing/2012/chart" uri="{CE6537A1-D6FC-4f65-9D91-7224C49458BB}"/>
          </c:extLst>
        </c:dLbl>
      </c:pivotFmt>
      <c:pivotFmt>
        <c:idx val="11"/>
        <c:spPr>
          <a:solidFill>
            <a:schemeClr val="accent6">
              <a:lumMod val="75000"/>
            </a:schemeClr>
          </a:solidFill>
          <a:ln>
            <a:solidFill>
              <a:schemeClr val="accent6">
                <a:lumMod val="75000"/>
              </a:schemeClr>
            </a:solidFill>
          </a:ln>
        </c:spPr>
      </c:pivotFmt>
      <c:pivotFmt>
        <c:idx val="12"/>
        <c:spPr>
          <a:solidFill>
            <a:schemeClr val="accent2">
              <a:lumMod val="75000"/>
            </a:schemeClr>
          </a:solidFill>
          <a:ln>
            <a:solidFill>
              <a:schemeClr val="accent2">
                <a:lumMod val="75000"/>
              </a:schemeClr>
            </a:solidFill>
          </a:ln>
        </c:spPr>
      </c:pivotFmt>
      <c:pivotFmt>
        <c:idx val="13"/>
        <c:spPr>
          <a:solidFill>
            <a:srgbClr val="0033CC"/>
          </a:solidFill>
          <a:ln>
            <a:solidFill>
              <a:srgbClr val="0033CC"/>
            </a:solidFill>
          </a:ln>
        </c:spPr>
      </c:pivotFmt>
    </c:pivotFmts>
    <c:plotArea>
      <c:layout>
        <c:manualLayout>
          <c:layoutTarget val="inner"/>
          <c:xMode val="edge"/>
          <c:yMode val="edge"/>
          <c:x val="0.16894329721405588"/>
          <c:y val="0.17049383930107501"/>
          <c:w val="0.6855484945561553"/>
          <c:h val="0.66088665295259341"/>
        </c:manualLayout>
      </c:layout>
      <c:barChart>
        <c:barDir val="col"/>
        <c:grouping val="clustered"/>
        <c:varyColors val="0"/>
        <c:ser>
          <c:idx val="0"/>
          <c:order val="0"/>
          <c:spPr>
            <a:solidFill>
              <a:srgbClr val="0033CC"/>
            </a:solidFill>
          </c:spPr>
          <c:invertIfNegative val="0"/>
          <c:dPt>
            <c:idx val="0"/>
            <c:invertIfNegative val="0"/>
            <c:bubble3D val="0"/>
            <c:spPr>
              <a:solidFill>
                <a:srgbClr val="0033CC"/>
              </a:solidFill>
              <a:ln>
                <a:solidFill>
                  <a:schemeClr val="accent6">
                    <a:lumMod val="75000"/>
                  </a:schemeClr>
                </a:solidFill>
              </a:ln>
            </c:spPr>
            <c:extLst xmlns:c16r2="http://schemas.microsoft.com/office/drawing/2015/06/chart">
              <c:ext xmlns:c16="http://schemas.microsoft.com/office/drawing/2014/chart" uri="{C3380CC4-5D6E-409C-BE32-E72D297353CC}">
                <c16:uniqueId val="{00000001-8A5C-4657-A496-C8CB8A3DA0BA}"/>
              </c:ext>
            </c:extLst>
          </c:dPt>
          <c:dPt>
            <c:idx val="1"/>
            <c:invertIfNegative val="0"/>
            <c:bubble3D val="0"/>
            <c:spPr>
              <a:solidFill>
                <a:srgbClr val="33CC33"/>
              </a:solidFill>
              <a:ln>
                <a:solidFill>
                  <a:schemeClr val="accent2">
                    <a:lumMod val="75000"/>
                  </a:schemeClr>
                </a:solidFill>
              </a:ln>
            </c:spPr>
            <c:extLst xmlns:c16r2="http://schemas.microsoft.com/office/drawing/2015/06/chart">
              <c:ext xmlns:c16="http://schemas.microsoft.com/office/drawing/2014/chart" uri="{C3380CC4-5D6E-409C-BE32-E72D297353CC}">
                <c16:uniqueId val="{00000003-8A5C-4657-A496-C8CB8A3DA0BA}"/>
              </c:ext>
            </c:extLst>
          </c:dPt>
          <c:dPt>
            <c:idx val="2"/>
            <c:invertIfNegative val="0"/>
            <c:bubble3D val="0"/>
            <c:spPr>
              <a:solidFill>
                <a:srgbClr val="FF6600"/>
              </a:solidFill>
              <a:ln>
                <a:solidFill>
                  <a:srgbClr val="0033CC"/>
                </a:solidFill>
              </a:ln>
            </c:spPr>
            <c:extLst xmlns:c16r2="http://schemas.microsoft.com/office/drawing/2015/06/chart">
              <c:ext xmlns:c16="http://schemas.microsoft.com/office/drawing/2014/chart" uri="{C3380CC4-5D6E-409C-BE32-E72D297353CC}">
                <c16:uniqueId val="{00000005-8A5C-4657-A496-C8CB8A3DA0BA}"/>
              </c:ext>
            </c:extLst>
          </c:dPt>
          <c:dLbls>
            <c:spPr>
              <a:noFill/>
              <a:ln>
                <a:noFill/>
              </a:ln>
              <a:effectLst/>
            </c:spPr>
            <c:txPr>
              <a:bodyPr/>
              <a:lstStyle/>
              <a:p>
                <a:pPr>
                  <a:defRPr sz="1400" b="1"/>
                </a:pPr>
                <a:endParaRPr lang="es-PY"/>
              </a:p>
            </c:txPr>
            <c:dLblPos val="outEnd"/>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15:layout/>
                <c15:showLeaderLines val="0"/>
              </c:ext>
            </c:extLst>
          </c:dLbls>
          <c:cat>
            <c:strRef>
              <c:f>'[1]MATRIZ RCC_23'!$L$100:$N$100</c:f>
              <c:strCache>
                <c:ptCount val="3"/>
                <c:pt idx="0">
                  <c:v>Finiquitado</c:v>
                </c:pt>
                <c:pt idx="1">
                  <c:v>VERIFICACIÓN</c:v>
                </c:pt>
                <c:pt idx="2">
                  <c:v>0</c:v>
                </c:pt>
              </c:strCache>
            </c:strRef>
          </c:cat>
          <c:val>
            <c:numRef>
              <c:f>'[1]MATRIZ RCC_23'!$L$101:$N$101</c:f>
              <c:numCache>
                <c:formatCode>General</c:formatCode>
                <c:ptCount val="3"/>
                <c:pt idx="0">
                  <c:v>24</c:v>
                </c:pt>
                <c:pt idx="1">
                  <c:v>8</c:v>
                </c:pt>
                <c:pt idx="2">
                  <c:v>0</c:v>
                </c:pt>
              </c:numCache>
            </c:numRef>
          </c:val>
          <c:extLst xmlns:c16r2="http://schemas.microsoft.com/office/drawing/2015/06/chart">
            <c:ext xmlns:c16="http://schemas.microsoft.com/office/drawing/2014/chart" uri="{C3380CC4-5D6E-409C-BE32-E72D297353CC}">
              <c16:uniqueId val="{00000006-8A5C-4657-A496-C8CB8A3DA0BA}"/>
            </c:ext>
          </c:extLst>
        </c:ser>
        <c:dLbls>
          <c:showLegendKey val="0"/>
          <c:showVal val="0"/>
          <c:showCatName val="0"/>
          <c:showSerName val="0"/>
          <c:showPercent val="0"/>
          <c:showBubbleSize val="0"/>
        </c:dLbls>
        <c:gapWidth val="141"/>
        <c:axId val="-1887371856"/>
        <c:axId val="-1887380560"/>
      </c:barChart>
      <c:catAx>
        <c:axId val="-1887371856"/>
        <c:scaling>
          <c:orientation val="minMax"/>
        </c:scaling>
        <c:delete val="0"/>
        <c:axPos val="b"/>
        <c:title>
          <c:tx>
            <c:rich>
              <a:bodyPr/>
              <a:lstStyle/>
              <a:p>
                <a:pPr>
                  <a:defRPr sz="1400"/>
                </a:pPr>
                <a:r>
                  <a:rPr lang="es-ES" sz="1400"/>
                  <a:t>ESTADO DE CONTRATOS</a:t>
                </a:r>
              </a:p>
            </c:rich>
          </c:tx>
          <c:layout>
            <c:manualLayout>
              <c:xMode val="edge"/>
              <c:yMode val="edge"/>
              <c:x val="0.39006198667246711"/>
              <c:y val="0.91823294397241628"/>
            </c:manualLayout>
          </c:layout>
          <c:overlay val="0"/>
        </c:title>
        <c:numFmt formatCode="General" sourceLinked="0"/>
        <c:majorTickMark val="out"/>
        <c:minorTickMark val="none"/>
        <c:tickLblPos val="nextTo"/>
        <c:txPr>
          <a:bodyPr/>
          <a:lstStyle/>
          <a:p>
            <a:pPr>
              <a:defRPr sz="1400" b="1"/>
            </a:pPr>
            <a:endParaRPr lang="es-PY"/>
          </a:p>
        </c:txPr>
        <c:crossAx val="-1887380560"/>
        <c:crosses val="autoZero"/>
        <c:auto val="1"/>
        <c:lblAlgn val="ctr"/>
        <c:lblOffset val="100"/>
        <c:noMultiLvlLbl val="0"/>
      </c:catAx>
      <c:valAx>
        <c:axId val="-1887380560"/>
        <c:scaling>
          <c:orientation val="minMax"/>
        </c:scaling>
        <c:delete val="0"/>
        <c:axPos val="l"/>
        <c:majorGridlines/>
        <c:title>
          <c:tx>
            <c:rich>
              <a:bodyPr rot="-5400000" vert="horz"/>
              <a:lstStyle/>
              <a:p>
                <a:pPr>
                  <a:defRPr sz="1400"/>
                </a:pPr>
                <a:r>
                  <a:rPr lang="es-ES" sz="1400"/>
                  <a:t>CANTIDAD</a:t>
                </a:r>
                <a:r>
                  <a:rPr lang="es-ES" sz="1400" baseline="0"/>
                  <a:t> DE CONTRATOS</a:t>
                </a:r>
                <a:endParaRPr lang="es-ES" sz="1400"/>
              </a:p>
            </c:rich>
          </c:tx>
          <c:layout>
            <c:manualLayout>
              <c:xMode val="edge"/>
              <c:yMode val="edge"/>
              <c:x val="4.3622047244094485E-2"/>
              <c:y val="0.23972502113791799"/>
            </c:manualLayout>
          </c:layout>
          <c:overlay val="0"/>
        </c:title>
        <c:numFmt formatCode="General" sourceLinked="1"/>
        <c:majorTickMark val="out"/>
        <c:minorTickMark val="none"/>
        <c:tickLblPos val="nextTo"/>
        <c:txPr>
          <a:bodyPr/>
          <a:lstStyle/>
          <a:p>
            <a:pPr>
              <a:defRPr sz="1400"/>
            </a:pPr>
            <a:endParaRPr lang="es-PY"/>
          </a:p>
        </c:txPr>
        <c:crossAx val="-1887371856"/>
        <c:crosses val="autoZero"/>
        <c:crossBetween val="between"/>
      </c:valAx>
      <c:spPr>
        <a:ln>
          <a:noFill/>
        </a:ln>
      </c:spPr>
    </c:plotArea>
    <c:plotVisOnly val="1"/>
    <c:dispBlanksAs val="gap"/>
    <c:showDLblsOverMax val="0"/>
  </c:chart>
  <c:spPr>
    <a:solidFill>
      <a:srgbClr val="5B9BD5">
        <a:lumMod val="40000"/>
        <a:lumOff val="60000"/>
      </a:srgbClr>
    </a:solidFill>
    <a:ln>
      <a:solidFill>
        <a:schemeClr val="accent1"/>
      </a:solidFill>
    </a:ln>
  </c:spPr>
  <c:printSettings>
    <c:headerFooter/>
    <c:pageMargins b="0.75" l="0.7" r="0.7" t="0.75" header="0.3" footer="0.3"/>
    <c:pageSetup/>
  </c:printSettings>
  <c:extLst xmlns:c16r2="http://schemas.microsoft.com/office/drawing/2015/06/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a:pPr>
            <a:r>
              <a:rPr lang="en-US" sz="1800" b="1"/>
              <a:t>ESTADO</a:t>
            </a:r>
            <a:r>
              <a:rPr lang="en-US" sz="1800" b="1" baseline="0"/>
              <a:t> DE CONTRATOS 4° TRIMESTRE 2025</a:t>
            </a:r>
            <a:endParaRPr lang="en-US" sz="1800" b="1"/>
          </a:p>
        </c:rich>
      </c:tx>
      <c:layout/>
      <c:overlay val="0"/>
    </c:title>
    <c:autoTitleDeleted val="0"/>
    <c:pivotFmts>
      <c:pivotFmt>
        <c:idx val="0"/>
        <c:marker>
          <c:symbol val="none"/>
        </c:marker>
      </c:pivotFmt>
      <c:pivotFmt>
        <c:idx val="1"/>
        <c:marker>
          <c:symbol val="none"/>
        </c:marker>
      </c:pivotFmt>
      <c:pivotFmt>
        <c:idx val="2"/>
        <c:spPr>
          <a:solidFill>
            <a:schemeClr val="accent6">
              <a:lumMod val="75000"/>
            </a:schemeClr>
          </a:solidFill>
        </c:spPr>
        <c:marker>
          <c:symbol val="none"/>
        </c:marker>
        <c:dLbl>
          <c:idx val="0"/>
          <c:spPr/>
          <c:txPr>
            <a:bodyPr/>
            <a:lstStyle/>
            <a:p>
              <a:pPr>
                <a:defRPr b="1"/>
              </a:pPr>
              <a:endParaRPr lang="es-PY"/>
            </a:p>
          </c:txPr>
          <c:dLblPos val="outEnd"/>
          <c:showLegendKey val="0"/>
          <c:showVal val="1"/>
          <c:showCatName val="0"/>
          <c:showSerName val="0"/>
          <c:showPercent val="0"/>
          <c:showBubbleSize val="0"/>
          <c:separator> </c:separator>
          <c:extLst xmlns:c16r2="http://schemas.microsoft.com/office/drawing/2015/06/chart">
            <c:ext xmlns:c15="http://schemas.microsoft.com/office/drawing/2012/chart" uri="{CE6537A1-D6FC-4f65-9D91-7224C49458BB}"/>
          </c:extLst>
        </c:dLbl>
      </c:pivotFmt>
      <c:pivotFmt>
        <c:idx val="3"/>
        <c:spPr>
          <a:solidFill>
            <a:schemeClr val="accent6">
              <a:lumMod val="75000"/>
            </a:schemeClr>
          </a:solidFill>
          <a:ln>
            <a:solidFill>
              <a:schemeClr val="accent6">
                <a:lumMod val="75000"/>
              </a:schemeClr>
            </a:solidFill>
          </a:ln>
        </c:spPr>
      </c:pivotFmt>
      <c:pivotFmt>
        <c:idx val="4"/>
        <c:spPr>
          <a:solidFill>
            <a:schemeClr val="accent2">
              <a:lumMod val="75000"/>
            </a:schemeClr>
          </a:solidFill>
          <a:ln>
            <a:solidFill>
              <a:schemeClr val="accent2">
                <a:lumMod val="75000"/>
              </a:schemeClr>
            </a:solidFill>
          </a:ln>
        </c:spPr>
      </c:pivotFmt>
      <c:pivotFmt>
        <c:idx val="5"/>
        <c:spPr>
          <a:solidFill>
            <a:srgbClr val="0033CC"/>
          </a:solidFill>
          <a:ln>
            <a:solidFill>
              <a:srgbClr val="0033CC"/>
            </a:solidFill>
          </a:ln>
        </c:spPr>
      </c:pivotFmt>
      <c:pivotFmt>
        <c:idx val="6"/>
        <c:spPr>
          <a:solidFill>
            <a:schemeClr val="accent6">
              <a:lumMod val="75000"/>
            </a:schemeClr>
          </a:solidFill>
        </c:spPr>
        <c:marker>
          <c:symbol val="none"/>
        </c:marker>
        <c:dLbl>
          <c:idx val="0"/>
          <c:spPr/>
          <c:txPr>
            <a:bodyPr/>
            <a:lstStyle/>
            <a:p>
              <a:pPr>
                <a:defRPr b="1"/>
              </a:pPr>
              <a:endParaRPr lang="es-PY"/>
            </a:p>
          </c:txPr>
          <c:dLblPos val="outEnd"/>
          <c:showLegendKey val="0"/>
          <c:showVal val="1"/>
          <c:showCatName val="0"/>
          <c:showSerName val="0"/>
          <c:showPercent val="0"/>
          <c:showBubbleSize val="0"/>
          <c:separator> </c:separator>
          <c:extLst xmlns:c16r2="http://schemas.microsoft.com/office/drawing/2015/06/chart">
            <c:ext xmlns:c15="http://schemas.microsoft.com/office/drawing/2012/chart" uri="{CE6537A1-D6FC-4f65-9D91-7224C49458BB}"/>
          </c:extLst>
        </c:dLbl>
      </c:pivotFmt>
      <c:pivotFmt>
        <c:idx val="7"/>
        <c:spPr>
          <a:solidFill>
            <a:schemeClr val="accent6">
              <a:lumMod val="75000"/>
            </a:schemeClr>
          </a:solidFill>
          <a:ln>
            <a:solidFill>
              <a:schemeClr val="accent6">
                <a:lumMod val="75000"/>
              </a:schemeClr>
            </a:solidFill>
          </a:ln>
        </c:spPr>
      </c:pivotFmt>
      <c:pivotFmt>
        <c:idx val="8"/>
        <c:spPr>
          <a:solidFill>
            <a:schemeClr val="accent2">
              <a:lumMod val="75000"/>
            </a:schemeClr>
          </a:solidFill>
          <a:ln>
            <a:solidFill>
              <a:schemeClr val="accent2">
                <a:lumMod val="75000"/>
              </a:schemeClr>
            </a:solidFill>
          </a:ln>
        </c:spPr>
      </c:pivotFmt>
      <c:pivotFmt>
        <c:idx val="9"/>
        <c:spPr>
          <a:solidFill>
            <a:srgbClr val="0033CC"/>
          </a:solidFill>
          <a:ln>
            <a:solidFill>
              <a:srgbClr val="0033CC"/>
            </a:solidFill>
          </a:ln>
        </c:spPr>
      </c:pivotFmt>
      <c:pivotFmt>
        <c:idx val="10"/>
        <c:spPr>
          <a:solidFill>
            <a:schemeClr val="accent6">
              <a:lumMod val="75000"/>
            </a:schemeClr>
          </a:solidFill>
        </c:spPr>
        <c:marker>
          <c:symbol val="none"/>
        </c:marker>
        <c:dLbl>
          <c:idx val="0"/>
          <c:spPr/>
          <c:txPr>
            <a:bodyPr/>
            <a:lstStyle/>
            <a:p>
              <a:pPr>
                <a:defRPr sz="1400" b="1"/>
              </a:pPr>
              <a:endParaRPr lang="es-PY"/>
            </a:p>
          </c:txPr>
          <c:dLblPos val="outEnd"/>
          <c:showLegendKey val="0"/>
          <c:showVal val="1"/>
          <c:showCatName val="0"/>
          <c:showSerName val="0"/>
          <c:showPercent val="0"/>
          <c:showBubbleSize val="0"/>
          <c:separator> </c:separator>
          <c:extLst xmlns:c16r2="http://schemas.microsoft.com/office/drawing/2015/06/chart">
            <c:ext xmlns:c15="http://schemas.microsoft.com/office/drawing/2012/chart" uri="{CE6537A1-D6FC-4f65-9D91-7224C49458BB}"/>
          </c:extLst>
        </c:dLbl>
      </c:pivotFmt>
      <c:pivotFmt>
        <c:idx val="11"/>
        <c:spPr>
          <a:solidFill>
            <a:schemeClr val="accent6">
              <a:lumMod val="75000"/>
            </a:schemeClr>
          </a:solidFill>
          <a:ln>
            <a:solidFill>
              <a:schemeClr val="accent6">
                <a:lumMod val="75000"/>
              </a:schemeClr>
            </a:solidFill>
          </a:ln>
        </c:spPr>
      </c:pivotFmt>
      <c:pivotFmt>
        <c:idx val="12"/>
        <c:spPr>
          <a:solidFill>
            <a:schemeClr val="accent2">
              <a:lumMod val="75000"/>
            </a:schemeClr>
          </a:solidFill>
          <a:ln>
            <a:solidFill>
              <a:schemeClr val="accent2">
                <a:lumMod val="75000"/>
              </a:schemeClr>
            </a:solidFill>
          </a:ln>
        </c:spPr>
      </c:pivotFmt>
      <c:pivotFmt>
        <c:idx val="13"/>
        <c:spPr>
          <a:solidFill>
            <a:srgbClr val="0033CC"/>
          </a:solidFill>
          <a:ln>
            <a:solidFill>
              <a:srgbClr val="0033CC"/>
            </a:solidFill>
          </a:ln>
        </c:spPr>
      </c:pivotFmt>
    </c:pivotFmts>
    <c:plotArea>
      <c:layout>
        <c:manualLayout>
          <c:layoutTarget val="inner"/>
          <c:xMode val="edge"/>
          <c:yMode val="edge"/>
          <c:x val="0.16894329721405588"/>
          <c:y val="0.17049383930107501"/>
          <c:w val="0.6855484945561553"/>
          <c:h val="0.66088665295259341"/>
        </c:manualLayout>
      </c:layout>
      <c:barChart>
        <c:barDir val="col"/>
        <c:grouping val="clustered"/>
        <c:varyColors val="0"/>
        <c:ser>
          <c:idx val="0"/>
          <c:order val="0"/>
          <c:spPr>
            <a:solidFill>
              <a:srgbClr val="0033CC"/>
            </a:solidFill>
          </c:spPr>
          <c:invertIfNegative val="0"/>
          <c:dPt>
            <c:idx val="0"/>
            <c:invertIfNegative val="0"/>
            <c:bubble3D val="0"/>
            <c:spPr>
              <a:solidFill>
                <a:srgbClr val="0033CC"/>
              </a:solidFill>
              <a:ln>
                <a:solidFill>
                  <a:schemeClr val="accent6">
                    <a:lumMod val="75000"/>
                  </a:schemeClr>
                </a:solidFill>
              </a:ln>
            </c:spPr>
            <c:extLst xmlns:c16r2="http://schemas.microsoft.com/office/drawing/2015/06/chart">
              <c:ext xmlns:c16="http://schemas.microsoft.com/office/drawing/2014/chart" uri="{C3380CC4-5D6E-409C-BE32-E72D297353CC}">
                <c16:uniqueId val="{00000001-17D5-46B4-9874-DD47CA672D66}"/>
              </c:ext>
            </c:extLst>
          </c:dPt>
          <c:dPt>
            <c:idx val="1"/>
            <c:invertIfNegative val="0"/>
            <c:bubble3D val="0"/>
            <c:spPr>
              <a:solidFill>
                <a:srgbClr val="33CC33"/>
              </a:solidFill>
              <a:ln>
                <a:solidFill>
                  <a:schemeClr val="accent2">
                    <a:lumMod val="75000"/>
                  </a:schemeClr>
                </a:solidFill>
              </a:ln>
            </c:spPr>
            <c:extLst xmlns:c16r2="http://schemas.microsoft.com/office/drawing/2015/06/chart">
              <c:ext xmlns:c16="http://schemas.microsoft.com/office/drawing/2014/chart" uri="{C3380CC4-5D6E-409C-BE32-E72D297353CC}">
                <c16:uniqueId val="{00000003-17D5-46B4-9874-DD47CA672D66}"/>
              </c:ext>
            </c:extLst>
          </c:dPt>
          <c:dPt>
            <c:idx val="2"/>
            <c:invertIfNegative val="0"/>
            <c:bubble3D val="0"/>
            <c:spPr>
              <a:solidFill>
                <a:srgbClr val="FF6600"/>
              </a:solidFill>
              <a:ln>
                <a:solidFill>
                  <a:srgbClr val="0033CC"/>
                </a:solidFill>
              </a:ln>
            </c:spPr>
            <c:extLst xmlns:c16r2="http://schemas.microsoft.com/office/drawing/2015/06/chart">
              <c:ext xmlns:c16="http://schemas.microsoft.com/office/drawing/2014/chart" uri="{C3380CC4-5D6E-409C-BE32-E72D297353CC}">
                <c16:uniqueId val="{00000005-17D5-46B4-9874-DD47CA672D66}"/>
              </c:ext>
            </c:extLst>
          </c:dPt>
          <c:dLbls>
            <c:spPr>
              <a:noFill/>
              <a:ln>
                <a:noFill/>
              </a:ln>
              <a:effectLst/>
            </c:spPr>
            <c:txPr>
              <a:bodyPr/>
              <a:lstStyle/>
              <a:p>
                <a:pPr>
                  <a:defRPr sz="1400" b="1"/>
                </a:pPr>
                <a:endParaRPr lang="es-PY"/>
              </a:p>
            </c:txPr>
            <c:dLblPos val="outEnd"/>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15:layout/>
                <c15:showLeaderLines val="0"/>
              </c:ext>
            </c:extLst>
          </c:dLbls>
          <c:cat>
            <c:strRef>
              <c:f>'[1]MATRIZ RCC_23'!$L$103:$N$103</c:f>
              <c:strCache>
                <c:ptCount val="3"/>
                <c:pt idx="0">
                  <c:v>Finiquitado</c:v>
                </c:pt>
                <c:pt idx="1">
                  <c:v>VERIFICACIÓN</c:v>
                </c:pt>
                <c:pt idx="2">
                  <c:v>0</c:v>
                </c:pt>
              </c:strCache>
            </c:strRef>
          </c:cat>
          <c:val>
            <c:numRef>
              <c:f>'[1]MATRIZ RCC_23'!$L$104:$N$104</c:f>
              <c:numCache>
                <c:formatCode>General</c:formatCode>
                <c:ptCount val="3"/>
                <c:pt idx="0">
                  <c:v>23</c:v>
                </c:pt>
                <c:pt idx="1">
                  <c:v>8</c:v>
                </c:pt>
                <c:pt idx="2">
                  <c:v>0</c:v>
                </c:pt>
              </c:numCache>
            </c:numRef>
          </c:val>
          <c:extLst xmlns:c16r2="http://schemas.microsoft.com/office/drawing/2015/06/chart">
            <c:ext xmlns:c16="http://schemas.microsoft.com/office/drawing/2014/chart" uri="{C3380CC4-5D6E-409C-BE32-E72D297353CC}">
              <c16:uniqueId val="{00000006-17D5-46B4-9874-DD47CA672D66}"/>
            </c:ext>
          </c:extLst>
        </c:ser>
        <c:dLbls>
          <c:showLegendKey val="0"/>
          <c:showVal val="0"/>
          <c:showCatName val="0"/>
          <c:showSerName val="0"/>
          <c:showPercent val="0"/>
          <c:showBubbleSize val="0"/>
        </c:dLbls>
        <c:gapWidth val="141"/>
        <c:axId val="-1887376752"/>
        <c:axId val="-1887375120"/>
      </c:barChart>
      <c:catAx>
        <c:axId val="-1887376752"/>
        <c:scaling>
          <c:orientation val="minMax"/>
        </c:scaling>
        <c:delete val="0"/>
        <c:axPos val="b"/>
        <c:title>
          <c:tx>
            <c:rich>
              <a:bodyPr/>
              <a:lstStyle/>
              <a:p>
                <a:pPr>
                  <a:defRPr sz="1400"/>
                </a:pPr>
                <a:r>
                  <a:rPr lang="es-ES" sz="1400"/>
                  <a:t>ESTADO DE CONTRATOS</a:t>
                </a:r>
              </a:p>
            </c:rich>
          </c:tx>
          <c:layout>
            <c:manualLayout>
              <c:xMode val="edge"/>
              <c:yMode val="edge"/>
              <c:x val="0.39006198667246711"/>
              <c:y val="0.91823294397241628"/>
            </c:manualLayout>
          </c:layout>
          <c:overlay val="0"/>
        </c:title>
        <c:numFmt formatCode="General" sourceLinked="0"/>
        <c:majorTickMark val="out"/>
        <c:minorTickMark val="none"/>
        <c:tickLblPos val="nextTo"/>
        <c:txPr>
          <a:bodyPr/>
          <a:lstStyle/>
          <a:p>
            <a:pPr>
              <a:defRPr sz="1400" b="1"/>
            </a:pPr>
            <a:endParaRPr lang="es-PY"/>
          </a:p>
        </c:txPr>
        <c:crossAx val="-1887375120"/>
        <c:crosses val="autoZero"/>
        <c:auto val="1"/>
        <c:lblAlgn val="ctr"/>
        <c:lblOffset val="100"/>
        <c:noMultiLvlLbl val="0"/>
      </c:catAx>
      <c:valAx>
        <c:axId val="-1887375120"/>
        <c:scaling>
          <c:orientation val="minMax"/>
        </c:scaling>
        <c:delete val="0"/>
        <c:axPos val="l"/>
        <c:majorGridlines/>
        <c:title>
          <c:tx>
            <c:rich>
              <a:bodyPr rot="-5400000" vert="horz"/>
              <a:lstStyle/>
              <a:p>
                <a:pPr>
                  <a:defRPr sz="1400"/>
                </a:pPr>
                <a:r>
                  <a:rPr lang="es-ES" sz="1400"/>
                  <a:t>CANTIDAD</a:t>
                </a:r>
                <a:r>
                  <a:rPr lang="es-ES" sz="1400" baseline="0"/>
                  <a:t> DE CONTRATOS</a:t>
                </a:r>
                <a:endParaRPr lang="es-ES" sz="1400"/>
              </a:p>
            </c:rich>
          </c:tx>
          <c:layout>
            <c:manualLayout>
              <c:xMode val="edge"/>
              <c:yMode val="edge"/>
              <c:x val="2.4725529456208966E-2"/>
              <c:y val="0.26311566602320874"/>
            </c:manualLayout>
          </c:layout>
          <c:overlay val="0"/>
        </c:title>
        <c:numFmt formatCode="General" sourceLinked="1"/>
        <c:majorTickMark val="out"/>
        <c:minorTickMark val="none"/>
        <c:tickLblPos val="nextTo"/>
        <c:txPr>
          <a:bodyPr/>
          <a:lstStyle/>
          <a:p>
            <a:pPr>
              <a:defRPr sz="1400"/>
            </a:pPr>
            <a:endParaRPr lang="es-PY"/>
          </a:p>
        </c:txPr>
        <c:crossAx val="-1887376752"/>
        <c:crosses val="autoZero"/>
        <c:crossBetween val="between"/>
      </c:valAx>
      <c:spPr>
        <a:ln>
          <a:noFill/>
        </a:ln>
      </c:spPr>
    </c:plotArea>
    <c:plotVisOnly val="1"/>
    <c:dispBlanksAs val="gap"/>
    <c:showDLblsOverMax val="0"/>
  </c:chart>
  <c:spPr>
    <a:solidFill>
      <a:srgbClr val="5B9BD5">
        <a:lumMod val="40000"/>
        <a:lumOff val="60000"/>
      </a:srgbClr>
    </a:solidFill>
    <a:ln>
      <a:solidFill>
        <a:schemeClr val="accent1"/>
      </a:solidFill>
    </a:ln>
  </c:spPr>
  <c:printSettings>
    <c:headerFooter/>
    <c:pageMargins b="0.75" l="0.7" r="0.7" t="0.75" header="0.3" footer="0.3"/>
    <c:pageSetup/>
  </c:printSettings>
  <c:extLst xmlns:c16r2="http://schemas.microsoft.com/office/drawing/2015/06/chart"/>
</c:chartSpace>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7.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emf"/><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3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g"/><Relationship Id="rId32" Type="http://schemas.openxmlformats.org/officeDocument/2006/relationships/image" Target="../media/image32.png"/><Relationship Id="rId37" Type="http://schemas.openxmlformats.org/officeDocument/2006/relationships/image" Target="../media/image35.png"/><Relationship Id="rId40" Type="http://schemas.openxmlformats.org/officeDocument/2006/relationships/image" Target="../media/image38.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chart" Target="../charts/chart2.xml"/><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chart" Target="../charts/chart1.xml"/><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jp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6.png"/></Relationships>
</file>

<file path=xl/drawings/drawing1.xml><?xml version="1.0" encoding="utf-8"?>
<xdr:wsDr xmlns:xdr="http://schemas.openxmlformats.org/drawingml/2006/spreadsheetDrawing" xmlns:a="http://schemas.openxmlformats.org/drawingml/2006/main">
  <xdr:twoCellAnchor editAs="oneCell">
    <xdr:from>
      <xdr:col>2</xdr:col>
      <xdr:colOff>1043459</xdr:colOff>
      <xdr:row>674</xdr:row>
      <xdr:rowOff>35718</xdr:rowOff>
    </xdr:from>
    <xdr:to>
      <xdr:col>4</xdr:col>
      <xdr:colOff>787424</xdr:colOff>
      <xdr:row>674</xdr:row>
      <xdr:rowOff>3857625</xdr:rowOff>
    </xdr:to>
    <xdr:pic>
      <xdr:nvPicPr>
        <xdr:cNvPr id="12" name="Imagen 11"/>
        <xdr:cNvPicPr>
          <a:picLocks noChangeAspect="1"/>
        </xdr:cNvPicPr>
      </xdr:nvPicPr>
      <xdr:blipFill>
        <a:blip xmlns:r="http://schemas.openxmlformats.org/officeDocument/2006/relationships" r:embed="rId1"/>
        <a:stretch>
          <a:fillRect/>
        </a:stretch>
      </xdr:blipFill>
      <xdr:spPr>
        <a:xfrm>
          <a:off x="4603428" y="290774437"/>
          <a:ext cx="3161058" cy="3821907"/>
        </a:xfrm>
        <a:prstGeom prst="rect">
          <a:avLst/>
        </a:prstGeom>
      </xdr:spPr>
    </xdr:pic>
    <xdr:clientData/>
  </xdr:twoCellAnchor>
  <xdr:twoCellAnchor editAs="oneCell">
    <xdr:from>
      <xdr:col>1</xdr:col>
      <xdr:colOff>1849933</xdr:colOff>
      <xdr:row>658</xdr:row>
      <xdr:rowOff>53659</xdr:rowOff>
    </xdr:from>
    <xdr:to>
      <xdr:col>4</xdr:col>
      <xdr:colOff>1355249</xdr:colOff>
      <xdr:row>658</xdr:row>
      <xdr:rowOff>1725082</xdr:rowOff>
    </xdr:to>
    <xdr:pic>
      <xdr:nvPicPr>
        <xdr:cNvPr id="28" name="Imagen 27"/>
        <xdr:cNvPicPr>
          <a:picLocks noChangeAspect="1"/>
        </xdr:cNvPicPr>
      </xdr:nvPicPr>
      <xdr:blipFill rotWithShape="1">
        <a:blip xmlns:r="http://schemas.openxmlformats.org/officeDocument/2006/relationships" r:embed="rId2"/>
        <a:srcRect l="8459" t="18913" r="43330" b="52339"/>
        <a:stretch/>
      </xdr:blipFill>
      <xdr:spPr>
        <a:xfrm>
          <a:off x="3246933" y="432954326"/>
          <a:ext cx="4984837" cy="1671423"/>
        </a:xfrm>
        <a:prstGeom prst="rect">
          <a:avLst/>
        </a:prstGeom>
      </xdr:spPr>
    </xdr:pic>
    <xdr:clientData/>
  </xdr:twoCellAnchor>
  <xdr:twoCellAnchor editAs="oneCell">
    <xdr:from>
      <xdr:col>0</xdr:col>
      <xdr:colOff>83344</xdr:colOff>
      <xdr:row>53</xdr:row>
      <xdr:rowOff>166687</xdr:rowOff>
    </xdr:from>
    <xdr:to>
      <xdr:col>6</xdr:col>
      <xdr:colOff>1928813</xdr:colOff>
      <xdr:row>53</xdr:row>
      <xdr:rowOff>4714875</xdr:rowOff>
    </xdr:to>
    <xdr:pic>
      <xdr:nvPicPr>
        <xdr:cNvPr id="40" name="Imagen 39">
          <a:extLst>
            <a:ext uri="{FF2B5EF4-FFF2-40B4-BE49-F238E27FC236}">
              <a16:creationId xmlns="" xmlns:a16="http://schemas.microsoft.com/office/drawing/2014/main" id="{FDF10E13-87D0-F89A-2D58-E628389BA39E}"/>
            </a:ext>
          </a:extLst>
        </xdr:cNvPr>
        <xdr:cNvPicPr>
          <a:picLocks noChangeAspect="1"/>
        </xdr:cNvPicPr>
      </xdr:nvPicPr>
      <xdr:blipFill rotWithShape="1">
        <a:blip xmlns:r="http://schemas.openxmlformats.org/officeDocument/2006/relationships" r:embed="rId3"/>
        <a:srcRect l="25699" t="25524" r="25393" b="18089"/>
        <a:stretch/>
      </xdr:blipFill>
      <xdr:spPr>
        <a:xfrm>
          <a:off x="83344" y="34980562"/>
          <a:ext cx="12430125" cy="4548188"/>
        </a:xfrm>
        <a:prstGeom prst="rect">
          <a:avLst/>
        </a:prstGeom>
      </xdr:spPr>
    </xdr:pic>
    <xdr:clientData/>
  </xdr:twoCellAnchor>
  <xdr:twoCellAnchor editAs="oneCell">
    <xdr:from>
      <xdr:col>0</xdr:col>
      <xdr:colOff>35719</xdr:colOff>
      <xdr:row>667</xdr:row>
      <xdr:rowOff>35718</xdr:rowOff>
    </xdr:from>
    <xdr:to>
      <xdr:col>6</xdr:col>
      <xdr:colOff>1830426</xdr:colOff>
      <xdr:row>667</xdr:row>
      <xdr:rowOff>1007570</xdr:rowOff>
    </xdr:to>
    <xdr:pic>
      <xdr:nvPicPr>
        <xdr:cNvPr id="30" name="Imagen 29">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5719" y="259532437"/>
          <a:ext cx="12382500" cy="971852"/>
        </a:xfrm>
        <a:prstGeom prst="rect">
          <a:avLst/>
        </a:prstGeom>
      </xdr:spPr>
    </xdr:pic>
    <xdr:clientData/>
  </xdr:twoCellAnchor>
  <xdr:twoCellAnchor editAs="oneCell">
    <xdr:from>
      <xdr:col>1</xdr:col>
      <xdr:colOff>1357314</xdr:colOff>
      <xdr:row>96</xdr:row>
      <xdr:rowOff>130968</xdr:rowOff>
    </xdr:from>
    <xdr:to>
      <xdr:col>4</xdr:col>
      <xdr:colOff>1476375</xdr:colOff>
      <xdr:row>96</xdr:row>
      <xdr:rowOff>4417218</xdr:rowOff>
    </xdr:to>
    <xdr:pic>
      <xdr:nvPicPr>
        <xdr:cNvPr id="4" name="Imagen 3"/>
        <xdr:cNvPicPr>
          <a:picLocks noChangeAspect="1"/>
        </xdr:cNvPicPr>
      </xdr:nvPicPr>
      <xdr:blipFill>
        <a:blip xmlns:r="http://schemas.openxmlformats.org/officeDocument/2006/relationships" r:embed="rId5"/>
        <a:stretch>
          <a:fillRect/>
        </a:stretch>
      </xdr:blipFill>
      <xdr:spPr>
        <a:xfrm>
          <a:off x="3274220" y="57828656"/>
          <a:ext cx="5595936" cy="4286250"/>
        </a:xfrm>
        <a:prstGeom prst="rect">
          <a:avLst/>
        </a:prstGeom>
      </xdr:spPr>
    </xdr:pic>
    <xdr:clientData/>
  </xdr:twoCellAnchor>
  <xdr:twoCellAnchor editAs="oneCell">
    <xdr:from>
      <xdr:col>1</xdr:col>
      <xdr:colOff>1524000</xdr:colOff>
      <xdr:row>717</xdr:row>
      <xdr:rowOff>83345</xdr:rowOff>
    </xdr:from>
    <xdr:to>
      <xdr:col>4</xdr:col>
      <xdr:colOff>1762124</xdr:colOff>
      <xdr:row>722</xdr:row>
      <xdr:rowOff>1107280</xdr:rowOff>
    </xdr:to>
    <xdr:pic>
      <xdr:nvPicPr>
        <xdr:cNvPr id="11" name="Imagen 10"/>
        <xdr:cNvPicPr>
          <a:picLocks noChangeAspect="1"/>
        </xdr:cNvPicPr>
      </xdr:nvPicPr>
      <xdr:blipFill>
        <a:blip xmlns:r="http://schemas.openxmlformats.org/officeDocument/2006/relationships" r:embed="rId5"/>
        <a:stretch>
          <a:fillRect/>
        </a:stretch>
      </xdr:blipFill>
      <xdr:spPr>
        <a:xfrm>
          <a:off x="3440906" y="770810626"/>
          <a:ext cx="5714999" cy="4714874"/>
        </a:xfrm>
        <a:prstGeom prst="rect">
          <a:avLst/>
        </a:prstGeom>
      </xdr:spPr>
    </xdr:pic>
    <xdr:clientData/>
  </xdr:twoCellAnchor>
  <xdr:twoCellAnchor editAs="oneCell">
    <xdr:from>
      <xdr:col>0</xdr:col>
      <xdr:colOff>107156</xdr:colOff>
      <xdr:row>52</xdr:row>
      <xdr:rowOff>47625</xdr:rowOff>
    </xdr:from>
    <xdr:to>
      <xdr:col>6</xdr:col>
      <xdr:colOff>1914525</xdr:colOff>
      <xdr:row>52</xdr:row>
      <xdr:rowOff>4381500</xdr:rowOff>
    </xdr:to>
    <xdr:pic>
      <xdr:nvPicPr>
        <xdr:cNvPr id="32" name="Imagen 3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7156" y="30396656"/>
          <a:ext cx="12392025" cy="433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84667</xdr:colOff>
      <xdr:row>662</xdr:row>
      <xdr:rowOff>59531</xdr:rowOff>
    </xdr:from>
    <xdr:to>
      <xdr:col>6</xdr:col>
      <xdr:colOff>1817688</xdr:colOff>
      <xdr:row>662</xdr:row>
      <xdr:rowOff>1121833</xdr:rowOff>
    </xdr:to>
    <xdr:pic>
      <xdr:nvPicPr>
        <xdr:cNvPr id="36" name="Imagen 3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4667" y="428843281"/>
          <a:ext cx="12308416" cy="1062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35720</xdr:colOff>
      <xdr:row>794</xdr:row>
      <xdr:rowOff>83343</xdr:rowOff>
    </xdr:from>
    <xdr:to>
      <xdr:col>6</xdr:col>
      <xdr:colOff>1857376</xdr:colOff>
      <xdr:row>794</xdr:row>
      <xdr:rowOff>3793425</xdr:rowOff>
    </xdr:to>
    <xdr:pic>
      <xdr:nvPicPr>
        <xdr:cNvPr id="39" name="Imagen 3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5720" y="505384593"/>
          <a:ext cx="12406312" cy="3710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59532</xdr:colOff>
      <xdr:row>0</xdr:row>
      <xdr:rowOff>83345</xdr:rowOff>
    </xdr:from>
    <xdr:to>
      <xdr:col>6</xdr:col>
      <xdr:colOff>1738312</xdr:colOff>
      <xdr:row>3</xdr:row>
      <xdr:rowOff>297657</xdr:rowOff>
    </xdr:to>
    <xdr:grpSp>
      <xdr:nvGrpSpPr>
        <xdr:cNvPr id="31" name="Grupo 30"/>
        <xdr:cNvGrpSpPr>
          <a:grpSpLocks/>
        </xdr:cNvGrpSpPr>
      </xdr:nvGrpSpPr>
      <xdr:grpSpPr bwMode="auto">
        <a:xfrm>
          <a:off x="59532" y="83345"/>
          <a:ext cx="12263436" cy="785812"/>
          <a:chOff x="1503" y="664"/>
          <a:chExt cx="9261" cy="787"/>
        </a:xfrm>
      </xdr:grpSpPr>
      <xdr:pic>
        <xdr:nvPicPr>
          <xdr:cNvPr id="33" name="Imagen 32" descr="C:\Users\lcardozo\Desktop\Downloads\logo_dinac_nuevo.png"/>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t="5301" b="8833"/>
          <a:stretch>
            <a:fillRect/>
          </a:stretch>
        </xdr:blipFill>
        <xdr:spPr bwMode="auto">
          <a:xfrm>
            <a:off x="8736" y="664"/>
            <a:ext cx="2028" cy="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4" name="Picture 7"/>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l="3229" t="27272" r="3604" b="16528"/>
          <a:stretch>
            <a:fillRect/>
          </a:stretch>
        </xdr:blipFill>
        <xdr:spPr bwMode="auto">
          <a:xfrm>
            <a:off x="1503" y="713"/>
            <a:ext cx="4561" cy="65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5" name="Picture 8" descr="WhatsApp Image 2025-07-21 at 10"/>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4990" t="14438" r="4813" b="14684"/>
          <a:stretch>
            <a:fillRect/>
          </a:stretch>
        </xdr:blipFill>
        <xdr:spPr bwMode="auto">
          <a:xfrm>
            <a:off x="7780" y="804"/>
            <a:ext cx="1015" cy="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130970</xdr:colOff>
      <xdr:row>111</xdr:row>
      <xdr:rowOff>33338</xdr:rowOff>
    </xdr:from>
    <xdr:to>
      <xdr:col>6</xdr:col>
      <xdr:colOff>1809750</xdr:colOff>
      <xdr:row>111</xdr:row>
      <xdr:rowOff>4995862</xdr:rowOff>
    </xdr:to>
    <xdr:pic>
      <xdr:nvPicPr>
        <xdr:cNvPr id="37" name="Imagen 36"/>
        <xdr:cNvPicPr>
          <a:picLocks noChangeAspect="1"/>
        </xdr:cNvPicPr>
      </xdr:nvPicPr>
      <xdr:blipFill rotWithShape="1">
        <a:blip xmlns:r="http://schemas.openxmlformats.org/officeDocument/2006/relationships" r:embed="rId12"/>
        <a:srcRect t="3529" b="4220"/>
        <a:stretch/>
      </xdr:blipFill>
      <xdr:spPr>
        <a:xfrm>
          <a:off x="130970" y="70351651"/>
          <a:ext cx="12263436" cy="4962524"/>
        </a:xfrm>
        <a:prstGeom prst="rect">
          <a:avLst/>
        </a:prstGeom>
      </xdr:spPr>
    </xdr:pic>
    <xdr:clientData/>
  </xdr:twoCellAnchor>
  <xdr:twoCellAnchor editAs="oneCell">
    <xdr:from>
      <xdr:col>6</xdr:col>
      <xdr:colOff>127000</xdr:colOff>
      <xdr:row>291</xdr:row>
      <xdr:rowOff>162984</xdr:rowOff>
    </xdr:from>
    <xdr:to>
      <xdr:col>6</xdr:col>
      <xdr:colOff>1845469</xdr:colOff>
      <xdr:row>291</xdr:row>
      <xdr:rowOff>1259415</xdr:rowOff>
    </xdr:to>
    <xdr:pic>
      <xdr:nvPicPr>
        <xdr:cNvPr id="41" name="Imagen 40"/>
        <xdr:cNvPicPr>
          <a:picLocks noChangeAspect="1"/>
        </xdr:cNvPicPr>
      </xdr:nvPicPr>
      <xdr:blipFill>
        <a:blip xmlns:r="http://schemas.openxmlformats.org/officeDocument/2006/relationships" r:embed="rId13"/>
        <a:stretch>
          <a:fillRect/>
        </a:stretch>
      </xdr:blipFill>
      <xdr:spPr>
        <a:xfrm>
          <a:off x="10711656" y="326989547"/>
          <a:ext cx="1718469" cy="109643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127000</xdr:colOff>
      <xdr:row>290</xdr:row>
      <xdr:rowOff>97368</xdr:rowOff>
    </xdr:from>
    <xdr:to>
      <xdr:col>6</xdr:col>
      <xdr:colOff>1857375</xdr:colOff>
      <xdr:row>290</xdr:row>
      <xdr:rowOff>1316568</xdr:rowOff>
    </xdr:to>
    <xdr:pic>
      <xdr:nvPicPr>
        <xdr:cNvPr id="42" name="Imagen 41"/>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711656" y="326900118"/>
          <a:ext cx="1730375" cy="1219200"/>
        </a:xfrm>
        <a:prstGeom prst="rect">
          <a:avLst/>
        </a:prstGeom>
        <a:ln w="38100">
          <a:solidFill>
            <a:schemeClr val="tx1">
              <a:lumMod val="95000"/>
              <a:lumOff val="5000"/>
            </a:schemeClr>
          </a:solidFill>
        </a:ln>
      </xdr:spPr>
    </xdr:pic>
    <xdr:clientData/>
  </xdr:twoCellAnchor>
  <xdr:twoCellAnchor editAs="oneCell">
    <xdr:from>
      <xdr:col>6</xdr:col>
      <xdr:colOff>120665</xdr:colOff>
      <xdr:row>292</xdr:row>
      <xdr:rowOff>137584</xdr:rowOff>
    </xdr:from>
    <xdr:to>
      <xdr:col>6</xdr:col>
      <xdr:colOff>1893095</xdr:colOff>
      <xdr:row>292</xdr:row>
      <xdr:rowOff>1693334</xdr:rowOff>
    </xdr:to>
    <xdr:pic>
      <xdr:nvPicPr>
        <xdr:cNvPr id="44" name="Imagen 43"/>
        <xdr:cNvPicPr>
          <a:picLocks noChangeAspect="1"/>
        </xdr:cNvPicPr>
      </xdr:nvPicPr>
      <xdr:blipFill>
        <a:blip xmlns:r="http://schemas.openxmlformats.org/officeDocument/2006/relationships" r:embed="rId15"/>
        <a:stretch>
          <a:fillRect/>
        </a:stretch>
      </xdr:blipFill>
      <xdr:spPr>
        <a:xfrm>
          <a:off x="10705321" y="328369084"/>
          <a:ext cx="1772430" cy="15557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0</xdr:colOff>
      <xdr:row>289</xdr:row>
      <xdr:rowOff>0</xdr:rowOff>
    </xdr:from>
    <xdr:to>
      <xdr:col>6</xdr:col>
      <xdr:colOff>304800</xdr:colOff>
      <xdr:row>289</xdr:row>
      <xdr:rowOff>304800</xdr:rowOff>
    </xdr:to>
    <xdr:sp macro="" textlink="">
      <xdr:nvSpPr>
        <xdr:cNvPr id="45" name="AutoShape 1" descr="blob:https://web.whatsapp.com/33fe9927-2bfd-434b-b0eb-ac8aac5dbf15"/>
        <xdr:cNvSpPr>
          <a:spLocks noChangeAspect="1" noChangeArrowheads="1"/>
        </xdr:cNvSpPr>
      </xdr:nvSpPr>
      <xdr:spPr bwMode="auto">
        <a:xfrm>
          <a:off x="12306300" y="3614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289</xdr:row>
      <xdr:rowOff>0</xdr:rowOff>
    </xdr:from>
    <xdr:to>
      <xdr:col>6</xdr:col>
      <xdr:colOff>304800</xdr:colOff>
      <xdr:row>289</xdr:row>
      <xdr:rowOff>304800</xdr:rowOff>
    </xdr:to>
    <xdr:sp macro="" textlink="">
      <xdr:nvSpPr>
        <xdr:cNvPr id="47" name="AutoShape 2" descr="blob:https://web.whatsapp.com/33fe9927-2bfd-434b-b0eb-ac8aac5dbf15"/>
        <xdr:cNvSpPr>
          <a:spLocks noChangeAspect="1" noChangeArrowheads="1"/>
        </xdr:cNvSpPr>
      </xdr:nvSpPr>
      <xdr:spPr bwMode="auto">
        <a:xfrm>
          <a:off x="12306300" y="3614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127000</xdr:colOff>
      <xdr:row>289</xdr:row>
      <xdr:rowOff>83848</xdr:rowOff>
    </xdr:from>
    <xdr:to>
      <xdr:col>6</xdr:col>
      <xdr:colOff>1857375</xdr:colOff>
      <xdr:row>289</xdr:row>
      <xdr:rowOff>1428750</xdr:rowOff>
    </xdr:to>
    <xdr:pic>
      <xdr:nvPicPr>
        <xdr:cNvPr id="48" name="Imagen 47"/>
        <xdr:cNvPicPr>
          <a:picLocks noChangeAspect="1"/>
        </xdr:cNvPicPr>
      </xdr:nvPicPr>
      <xdr:blipFill>
        <a:blip xmlns:r="http://schemas.openxmlformats.org/officeDocument/2006/relationships" r:embed="rId16"/>
        <a:stretch>
          <a:fillRect/>
        </a:stretch>
      </xdr:blipFill>
      <xdr:spPr>
        <a:xfrm>
          <a:off x="10711656" y="325374504"/>
          <a:ext cx="1730375" cy="134490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0</xdr:colOff>
      <xdr:row>294</xdr:row>
      <xdr:rowOff>0</xdr:rowOff>
    </xdr:from>
    <xdr:to>
      <xdr:col>6</xdr:col>
      <xdr:colOff>304800</xdr:colOff>
      <xdr:row>294</xdr:row>
      <xdr:rowOff>304800</xdr:rowOff>
    </xdr:to>
    <xdr:sp macro="" textlink="">
      <xdr:nvSpPr>
        <xdr:cNvPr id="49" name="AutoShape 3" descr="blob:https://web.whatsapp.com/e4eb18d5-ce5b-4c6f-8535-3968afc9cdb5"/>
        <xdr:cNvSpPr>
          <a:spLocks noChangeAspect="1" noChangeArrowheads="1"/>
        </xdr:cNvSpPr>
      </xdr:nvSpPr>
      <xdr:spPr bwMode="auto">
        <a:xfrm>
          <a:off x="12306300" y="44510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57150</xdr:colOff>
      <xdr:row>308</xdr:row>
      <xdr:rowOff>127000</xdr:rowOff>
    </xdr:from>
    <xdr:ext cx="1847850" cy="2127249"/>
    <xdr:grpSp>
      <xdr:nvGrpSpPr>
        <xdr:cNvPr id="50" name="Shape 2"/>
        <xdr:cNvGrpSpPr/>
      </xdr:nvGrpSpPr>
      <xdr:grpSpPr>
        <a:xfrm>
          <a:off x="10641806" y="357552625"/>
          <a:ext cx="1847850" cy="2127249"/>
          <a:chOff x="4255388" y="3084675"/>
          <a:chExt cx="2181225" cy="1390650"/>
        </a:xfrm>
      </xdr:grpSpPr>
      <xdr:grpSp>
        <xdr:nvGrpSpPr>
          <xdr:cNvPr id="51" name="Shape 6" title="Dibujo"/>
          <xdr:cNvGrpSpPr/>
        </xdr:nvGrpSpPr>
        <xdr:grpSpPr>
          <a:xfrm>
            <a:off x="4255388" y="3084675"/>
            <a:ext cx="2181225" cy="1390650"/>
            <a:chOff x="1636326" y="417301"/>
            <a:chExt cx="3451324" cy="2244274"/>
          </a:xfrm>
        </xdr:grpSpPr>
        <xdr:sp macro="" textlink="">
          <xdr:nvSpPr>
            <xdr:cNvPr id="52" name="Shape 4"/>
            <xdr:cNvSpPr/>
          </xdr:nvSpPr>
          <xdr:spPr>
            <a:xfrm>
              <a:off x="1636326" y="417301"/>
              <a:ext cx="3451300" cy="2244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3" name="Shape 7"/>
            <xdr:cNvPicPr preferRelativeResize="0"/>
          </xdr:nvPicPr>
          <xdr:blipFill rotWithShape="1">
            <a:blip xmlns:r="http://schemas.openxmlformats.org/officeDocument/2006/relationships" r:embed="rId17">
              <a:alphaModFix/>
            </a:blip>
            <a:srcRect l="3982" t="14427" r="5280" b="7159"/>
            <a:stretch/>
          </xdr:blipFill>
          <xdr:spPr>
            <a:xfrm rot="10800000">
              <a:off x="1636326" y="417301"/>
              <a:ext cx="3451324" cy="2244274"/>
            </a:xfrm>
            <a:prstGeom prst="rect">
              <a:avLst/>
            </a:prstGeom>
            <a:noFill/>
            <a:ln>
              <a:noFill/>
            </a:ln>
          </xdr:spPr>
        </xdr:pic>
      </xdr:grpSp>
    </xdr:grpSp>
    <xdr:clientData fLocksWithSheet="0"/>
  </xdr:oneCellAnchor>
  <xdr:oneCellAnchor>
    <xdr:from>
      <xdr:col>6</xdr:col>
      <xdr:colOff>84667</xdr:colOff>
      <xdr:row>309</xdr:row>
      <xdr:rowOff>148167</xdr:rowOff>
    </xdr:from>
    <xdr:ext cx="1830917" cy="2275418"/>
    <xdr:pic>
      <xdr:nvPicPr>
        <xdr:cNvPr id="54" name="image11.png" title="Imagen"/>
        <xdr:cNvPicPr preferRelativeResize="0"/>
      </xdr:nvPicPr>
      <xdr:blipFill>
        <a:blip xmlns:r="http://schemas.openxmlformats.org/officeDocument/2006/relationships" r:embed="rId18" cstate="print"/>
        <a:stretch>
          <a:fillRect/>
        </a:stretch>
      </xdr:blipFill>
      <xdr:spPr>
        <a:xfrm>
          <a:off x="10541000" y="294481250"/>
          <a:ext cx="1830917" cy="2275418"/>
        </a:xfrm>
        <a:prstGeom prst="rect">
          <a:avLst/>
        </a:prstGeom>
        <a:noFill/>
      </xdr:spPr>
    </xdr:pic>
    <xdr:clientData fLocksWithSheet="0"/>
  </xdr:oneCellAnchor>
  <xdr:oneCellAnchor>
    <xdr:from>
      <xdr:col>6</xdr:col>
      <xdr:colOff>56696</xdr:colOff>
      <xdr:row>298</xdr:row>
      <xdr:rowOff>789518</xdr:rowOff>
    </xdr:from>
    <xdr:ext cx="1827138" cy="793750"/>
    <xdr:pic>
      <xdr:nvPicPr>
        <xdr:cNvPr id="55" name="image4.png" title="Imagen"/>
        <xdr:cNvPicPr preferRelativeResize="0"/>
      </xdr:nvPicPr>
      <xdr:blipFill>
        <a:blip xmlns:r="http://schemas.openxmlformats.org/officeDocument/2006/relationships" r:embed="rId19" cstate="print"/>
        <a:stretch>
          <a:fillRect/>
        </a:stretch>
      </xdr:blipFill>
      <xdr:spPr>
        <a:xfrm>
          <a:off x="10513029" y="275363518"/>
          <a:ext cx="1827138" cy="793750"/>
        </a:xfrm>
        <a:prstGeom prst="rect">
          <a:avLst/>
        </a:prstGeom>
        <a:noFill/>
      </xdr:spPr>
    </xdr:pic>
    <xdr:clientData fLocksWithSheet="0"/>
  </xdr:oneCellAnchor>
  <xdr:oneCellAnchor>
    <xdr:from>
      <xdr:col>6</xdr:col>
      <xdr:colOff>74084</xdr:colOff>
      <xdr:row>300</xdr:row>
      <xdr:rowOff>101599</xdr:rowOff>
    </xdr:from>
    <xdr:ext cx="1873249" cy="1295401"/>
    <xdr:pic>
      <xdr:nvPicPr>
        <xdr:cNvPr id="56" name="image5.png" title="Imagen"/>
        <xdr:cNvPicPr preferRelativeResize="0"/>
      </xdr:nvPicPr>
      <xdr:blipFill>
        <a:blip xmlns:r="http://schemas.openxmlformats.org/officeDocument/2006/relationships" r:embed="rId20" cstate="print"/>
        <a:stretch>
          <a:fillRect/>
        </a:stretch>
      </xdr:blipFill>
      <xdr:spPr>
        <a:xfrm>
          <a:off x="10530417" y="277967016"/>
          <a:ext cx="1873249" cy="1295401"/>
        </a:xfrm>
        <a:prstGeom prst="rect">
          <a:avLst/>
        </a:prstGeom>
        <a:noFill/>
      </xdr:spPr>
    </xdr:pic>
    <xdr:clientData fLocksWithSheet="0"/>
  </xdr:oneCellAnchor>
  <xdr:oneCellAnchor>
    <xdr:from>
      <xdr:col>6</xdr:col>
      <xdr:colOff>84667</xdr:colOff>
      <xdr:row>301</xdr:row>
      <xdr:rowOff>103716</xdr:rowOff>
    </xdr:from>
    <xdr:ext cx="1873250" cy="1420283"/>
    <xdr:pic>
      <xdr:nvPicPr>
        <xdr:cNvPr id="57" name="image7.png" title="Imagen"/>
        <xdr:cNvPicPr preferRelativeResize="0"/>
      </xdr:nvPicPr>
      <xdr:blipFill>
        <a:blip xmlns:r="http://schemas.openxmlformats.org/officeDocument/2006/relationships" r:embed="rId21" cstate="print"/>
        <a:stretch>
          <a:fillRect/>
        </a:stretch>
      </xdr:blipFill>
      <xdr:spPr>
        <a:xfrm>
          <a:off x="10541000" y="279429633"/>
          <a:ext cx="1873250" cy="1420283"/>
        </a:xfrm>
        <a:prstGeom prst="rect">
          <a:avLst/>
        </a:prstGeom>
        <a:noFill/>
      </xdr:spPr>
    </xdr:pic>
    <xdr:clientData fLocksWithSheet="0"/>
  </xdr:oneCellAnchor>
  <xdr:oneCellAnchor>
    <xdr:from>
      <xdr:col>6</xdr:col>
      <xdr:colOff>61382</xdr:colOff>
      <xdr:row>302</xdr:row>
      <xdr:rowOff>105834</xdr:rowOff>
    </xdr:from>
    <xdr:ext cx="1885951" cy="1365250"/>
    <xdr:pic>
      <xdr:nvPicPr>
        <xdr:cNvPr id="64" name="image13.png" title="Imagen"/>
        <xdr:cNvPicPr preferRelativeResize="0"/>
      </xdr:nvPicPr>
      <xdr:blipFill>
        <a:blip xmlns:r="http://schemas.openxmlformats.org/officeDocument/2006/relationships" r:embed="rId22" cstate="print"/>
        <a:stretch>
          <a:fillRect/>
        </a:stretch>
      </xdr:blipFill>
      <xdr:spPr>
        <a:xfrm>
          <a:off x="10517715" y="281008667"/>
          <a:ext cx="1885951" cy="1365250"/>
        </a:xfrm>
        <a:prstGeom prst="rect">
          <a:avLst/>
        </a:prstGeom>
        <a:noFill/>
      </xdr:spPr>
    </xdr:pic>
    <xdr:clientData fLocksWithSheet="0"/>
  </xdr:oneCellAnchor>
  <xdr:oneCellAnchor>
    <xdr:from>
      <xdr:col>6</xdr:col>
      <xdr:colOff>68036</xdr:colOff>
      <xdr:row>298</xdr:row>
      <xdr:rowOff>102658</xdr:rowOff>
    </xdr:from>
    <xdr:ext cx="1805214" cy="647700"/>
    <xdr:pic>
      <xdr:nvPicPr>
        <xdr:cNvPr id="65" name="image1.png" title="Imagen"/>
        <xdr:cNvPicPr preferRelativeResize="0"/>
      </xdr:nvPicPr>
      <xdr:blipFill>
        <a:blip xmlns:r="http://schemas.openxmlformats.org/officeDocument/2006/relationships" r:embed="rId23" cstate="print"/>
        <a:stretch>
          <a:fillRect/>
        </a:stretch>
      </xdr:blipFill>
      <xdr:spPr>
        <a:xfrm>
          <a:off x="10524369" y="274676658"/>
          <a:ext cx="1805214" cy="647700"/>
        </a:xfrm>
        <a:prstGeom prst="rect">
          <a:avLst/>
        </a:prstGeom>
        <a:noFill/>
      </xdr:spPr>
    </xdr:pic>
    <xdr:clientData fLocksWithSheet="0"/>
  </xdr:oneCellAnchor>
  <xdr:oneCellAnchor>
    <xdr:from>
      <xdr:col>6</xdr:col>
      <xdr:colOff>93132</xdr:colOff>
      <xdr:row>295</xdr:row>
      <xdr:rowOff>74083</xdr:rowOff>
    </xdr:from>
    <xdr:ext cx="1740431" cy="1259416"/>
    <xdr:pic>
      <xdr:nvPicPr>
        <xdr:cNvPr id="70" name="image9.jpg" title="Imagen"/>
        <xdr:cNvPicPr preferRelativeResize="0"/>
      </xdr:nvPicPr>
      <xdr:blipFill>
        <a:blip xmlns:r="http://schemas.openxmlformats.org/officeDocument/2006/relationships" r:embed="rId24" cstate="print"/>
        <a:stretch>
          <a:fillRect/>
        </a:stretch>
      </xdr:blipFill>
      <xdr:spPr>
        <a:xfrm>
          <a:off x="10677788" y="333520521"/>
          <a:ext cx="1740431" cy="1259416"/>
        </a:xfrm>
        <a:prstGeom prst="rect">
          <a:avLst/>
        </a:prstGeom>
        <a:noFill/>
      </xdr:spPr>
    </xdr:pic>
    <xdr:clientData fLocksWithSheet="0"/>
  </xdr:oneCellAnchor>
  <xdr:oneCellAnchor>
    <xdr:from>
      <xdr:col>5</xdr:col>
      <xdr:colOff>107156</xdr:colOff>
      <xdr:row>297</xdr:row>
      <xdr:rowOff>90753</xdr:rowOff>
    </xdr:from>
    <xdr:ext cx="2935552" cy="1480871"/>
    <xdr:pic>
      <xdr:nvPicPr>
        <xdr:cNvPr id="71" name="image10.png" title="Imagen"/>
        <xdr:cNvPicPr preferRelativeResize="0"/>
      </xdr:nvPicPr>
      <xdr:blipFill>
        <a:blip xmlns:r="http://schemas.openxmlformats.org/officeDocument/2006/relationships" r:embed="rId25" cstate="print"/>
        <a:stretch>
          <a:fillRect/>
        </a:stretch>
      </xdr:blipFill>
      <xdr:spPr>
        <a:xfrm>
          <a:off x="9382125" y="337490066"/>
          <a:ext cx="2935552" cy="1480871"/>
        </a:xfrm>
        <a:prstGeom prst="rect">
          <a:avLst/>
        </a:prstGeom>
        <a:noFill/>
      </xdr:spPr>
    </xdr:pic>
    <xdr:clientData fLocksWithSheet="0"/>
  </xdr:oneCellAnchor>
  <xdr:oneCellAnchor>
    <xdr:from>
      <xdr:col>6</xdr:col>
      <xdr:colOff>105835</xdr:colOff>
      <xdr:row>306</xdr:row>
      <xdr:rowOff>31751</xdr:rowOff>
    </xdr:from>
    <xdr:ext cx="1787260" cy="2190750"/>
    <xdr:pic>
      <xdr:nvPicPr>
        <xdr:cNvPr id="72" name="image12.png" title="Imagen"/>
        <xdr:cNvPicPr preferRelativeResize="0"/>
      </xdr:nvPicPr>
      <xdr:blipFill>
        <a:blip xmlns:r="http://schemas.openxmlformats.org/officeDocument/2006/relationships" r:embed="rId26" cstate="print"/>
        <a:stretch>
          <a:fillRect/>
        </a:stretch>
      </xdr:blipFill>
      <xdr:spPr>
        <a:xfrm>
          <a:off x="10690491" y="352171001"/>
          <a:ext cx="1787260" cy="2190750"/>
        </a:xfrm>
        <a:prstGeom prst="rect">
          <a:avLst/>
        </a:prstGeom>
        <a:noFill/>
      </xdr:spPr>
    </xdr:pic>
    <xdr:clientData fLocksWithSheet="0"/>
  </xdr:oneCellAnchor>
  <xdr:twoCellAnchor editAs="oneCell">
    <xdr:from>
      <xdr:col>0</xdr:col>
      <xdr:colOff>119063</xdr:colOff>
      <xdr:row>347</xdr:row>
      <xdr:rowOff>200556</xdr:rowOff>
    </xdr:from>
    <xdr:to>
      <xdr:col>1</xdr:col>
      <xdr:colOff>1796521</xdr:colOff>
      <xdr:row>347</xdr:row>
      <xdr:rowOff>3979333</xdr:rowOff>
    </xdr:to>
    <xdr:pic>
      <xdr:nvPicPr>
        <xdr:cNvPr id="73" name="Imagen 72"/>
        <xdr:cNvPicPr>
          <a:picLocks noChangeAspect="1"/>
        </xdr:cNvPicPr>
      </xdr:nvPicPr>
      <xdr:blipFill>
        <a:blip xmlns:r="http://schemas.openxmlformats.org/officeDocument/2006/relationships" r:embed="rId27"/>
        <a:stretch>
          <a:fillRect/>
        </a:stretch>
      </xdr:blipFill>
      <xdr:spPr>
        <a:xfrm>
          <a:off x="119063" y="349503473"/>
          <a:ext cx="3593041" cy="3778777"/>
        </a:xfrm>
        <a:prstGeom prst="rect">
          <a:avLst/>
        </a:prstGeom>
      </xdr:spPr>
    </xdr:pic>
    <xdr:clientData/>
  </xdr:twoCellAnchor>
  <xdr:twoCellAnchor editAs="oneCell">
    <xdr:from>
      <xdr:col>1</xdr:col>
      <xdr:colOff>1981201</xdr:colOff>
      <xdr:row>347</xdr:row>
      <xdr:rowOff>59532</xdr:rowOff>
    </xdr:from>
    <xdr:to>
      <xdr:col>6</xdr:col>
      <xdr:colOff>1797845</xdr:colOff>
      <xdr:row>347</xdr:row>
      <xdr:rowOff>4127500</xdr:rowOff>
    </xdr:to>
    <xdr:pic>
      <xdr:nvPicPr>
        <xdr:cNvPr id="74" name="Imagen 73"/>
        <xdr:cNvPicPr>
          <a:picLocks noChangeAspect="1"/>
        </xdr:cNvPicPr>
      </xdr:nvPicPr>
      <xdr:blipFill>
        <a:blip xmlns:r="http://schemas.openxmlformats.org/officeDocument/2006/relationships" r:embed="rId28"/>
        <a:stretch>
          <a:fillRect/>
        </a:stretch>
      </xdr:blipFill>
      <xdr:spPr>
        <a:xfrm>
          <a:off x="3896784" y="349362449"/>
          <a:ext cx="8476456" cy="4067968"/>
        </a:xfrm>
        <a:prstGeom prst="rect">
          <a:avLst/>
        </a:prstGeom>
      </xdr:spPr>
    </xdr:pic>
    <xdr:clientData/>
  </xdr:twoCellAnchor>
  <xdr:twoCellAnchor editAs="oneCell">
    <xdr:from>
      <xdr:col>0</xdr:col>
      <xdr:colOff>21167</xdr:colOff>
      <xdr:row>348</xdr:row>
      <xdr:rowOff>15876</xdr:rowOff>
    </xdr:from>
    <xdr:to>
      <xdr:col>6</xdr:col>
      <xdr:colOff>1854730</xdr:colOff>
      <xdr:row>348</xdr:row>
      <xdr:rowOff>3778250</xdr:rowOff>
    </xdr:to>
    <xdr:pic>
      <xdr:nvPicPr>
        <xdr:cNvPr id="75" name="Imagen 74"/>
        <xdr:cNvPicPr>
          <a:picLocks noChangeAspect="1"/>
        </xdr:cNvPicPr>
      </xdr:nvPicPr>
      <xdr:blipFill>
        <a:blip xmlns:r="http://schemas.openxmlformats.org/officeDocument/2006/relationships" r:embed="rId29"/>
        <a:stretch>
          <a:fillRect/>
        </a:stretch>
      </xdr:blipFill>
      <xdr:spPr>
        <a:xfrm>
          <a:off x="21167" y="353562709"/>
          <a:ext cx="12408958" cy="3762374"/>
        </a:xfrm>
        <a:prstGeom prst="rect">
          <a:avLst/>
        </a:prstGeom>
      </xdr:spPr>
    </xdr:pic>
    <xdr:clientData/>
  </xdr:twoCellAnchor>
  <xdr:twoCellAnchor editAs="oneCell">
    <xdr:from>
      <xdr:col>0</xdr:col>
      <xdr:colOff>0</xdr:colOff>
      <xdr:row>349</xdr:row>
      <xdr:rowOff>31749</xdr:rowOff>
    </xdr:from>
    <xdr:to>
      <xdr:col>6</xdr:col>
      <xdr:colOff>1796521</xdr:colOff>
      <xdr:row>350</xdr:row>
      <xdr:rowOff>1852084</xdr:rowOff>
    </xdr:to>
    <xdr:pic>
      <xdr:nvPicPr>
        <xdr:cNvPr id="76" name="Imagen 75"/>
        <xdr:cNvPicPr>
          <a:picLocks noChangeAspect="1"/>
        </xdr:cNvPicPr>
      </xdr:nvPicPr>
      <xdr:blipFill>
        <a:blip xmlns:r="http://schemas.openxmlformats.org/officeDocument/2006/relationships" r:embed="rId30"/>
        <a:stretch>
          <a:fillRect/>
        </a:stretch>
      </xdr:blipFill>
      <xdr:spPr>
        <a:xfrm>
          <a:off x="0" y="357420332"/>
          <a:ext cx="12371916" cy="2921001"/>
        </a:xfrm>
        <a:prstGeom prst="rect">
          <a:avLst/>
        </a:prstGeom>
      </xdr:spPr>
    </xdr:pic>
    <xdr:clientData/>
  </xdr:twoCellAnchor>
  <xdr:twoCellAnchor editAs="oneCell">
    <xdr:from>
      <xdr:col>0</xdr:col>
      <xdr:colOff>116417</xdr:colOff>
      <xdr:row>351</xdr:row>
      <xdr:rowOff>179912</xdr:rowOff>
    </xdr:from>
    <xdr:to>
      <xdr:col>3</xdr:col>
      <xdr:colOff>954617</xdr:colOff>
      <xdr:row>351</xdr:row>
      <xdr:rowOff>4272487</xdr:rowOff>
    </xdr:to>
    <xdr:pic>
      <xdr:nvPicPr>
        <xdr:cNvPr id="43" name="Imagen 42"/>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16417" y="399891245"/>
          <a:ext cx="6796617" cy="409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984249</xdr:colOff>
      <xdr:row>351</xdr:row>
      <xdr:rowOff>146636</xdr:rowOff>
    </xdr:from>
    <xdr:to>
      <xdr:col>6</xdr:col>
      <xdr:colOff>1804988</xdr:colOff>
      <xdr:row>351</xdr:row>
      <xdr:rowOff>4212168</xdr:rowOff>
    </xdr:to>
    <xdr:pic>
      <xdr:nvPicPr>
        <xdr:cNvPr id="58" name="Imagen 57"/>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6942666" y="399857969"/>
          <a:ext cx="5437717" cy="4065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42334</xdr:colOff>
      <xdr:row>352</xdr:row>
      <xdr:rowOff>10597</xdr:rowOff>
    </xdr:from>
    <xdr:to>
      <xdr:col>3</xdr:col>
      <xdr:colOff>264582</xdr:colOff>
      <xdr:row>352</xdr:row>
      <xdr:rowOff>4684197</xdr:rowOff>
    </xdr:to>
    <xdr:pic>
      <xdr:nvPicPr>
        <xdr:cNvPr id="60" name="Imagen 59"/>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2334" y="404082264"/>
          <a:ext cx="6180665" cy="467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275167</xdr:colOff>
      <xdr:row>352</xdr:row>
      <xdr:rowOff>21167</xdr:rowOff>
    </xdr:from>
    <xdr:to>
      <xdr:col>6</xdr:col>
      <xdr:colOff>1870607</xdr:colOff>
      <xdr:row>352</xdr:row>
      <xdr:rowOff>4976813</xdr:rowOff>
    </xdr:to>
    <xdr:pic>
      <xdr:nvPicPr>
        <xdr:cNvPr id="61" name="Imagen 60"/>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6240198" y="418692542"/>
          <a:ext cx="6215065" cy="4955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52917</xdr:colOff>
      <xdr:row>576</xdr:row>
      <xdr:rowOff>63499</xdr:rowOff>
    </xdr:from>
    <xdr:to>
      <xdr:col>3</xdr:col>
      <xdr:colOff>698500</xdr:colOff>
      <xdr:row>576</xdr:row>
      <xdr:rowOff>5037667</xdr:rowOff>
    </xdr:to>
    <xdr:graphicFrame macro="">
      <xdr:nvGraphicFramePr>
        <xdr:cNvPr id="63"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3</xdr:col>
      <xdr:colOff>709084</xdr:colOff>
      <xdr:row>576</xdr:row>
      <xdr:rowOff>42334</xdr:rowOff>
    </xdr:from>
    <xdr:to>
      <xdr:col>6</xdr:col>
      <xdr:colOff>1957918</xdr:colOff>
      <xdr:row>576</xdr:row>
      <xdr:rowOff>5069416</xdr:rowOff>
    </xdr:to>
    <xdr:graphicFrame macro="">
      <xdr:nvGraphicFramePr>
        <xdr:cNvPr id="66"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editAs="oneCell">
    <xdr:from>
      <xdr:col>0</xdr:col>
      <xdr:colOff>47626</xdr:colOff>
      <xdr:row>624</xdr:row>
      <xdr:rowOff>31750</xdr:rowOff>
    </xdr:from>
    <xdr:to>
      <xdr:col>6</xdr:col>
      <xdr:colOff>1988344</xdr:colOff>
      <xdr:row>624</xdr:row>
      <xdr:rowOff>5188479</xdr:rowOff>
    </xdr:to>
    <xdr:pic>
      <xdr:nvPicPr>
        <xdr:cNvPr id="67" name="Imagen 66"/>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7626" y="683843406"/>
          <a:ext cx="12525374" cy="5156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623</xdr:row>
      <xdr:rowOff>83343</xdr:rowOff>
    </xdr:from>
    <xdr:to>
      <xdr:col>4</xdr:col>
      <xdr:colOff>476250</xdr:colOff>
      <xdr:row>623</xdr:row>
      <xdr:rowOff>5167312</xdr:rowOff>
    </xdr:to>
    <xdr:pic>
      <xdr:nvPicPr>
        <xdr:cNvPr id="69" name="Imagen 68"/>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95250" y="678691968"/>
          <a:ext cx="7774781" cy="50839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285749</xdr:colOff>
      <xdr:row>623</xdr:row>
      <xdr:rowOff>71439</xdr:rowOff>
    </xdr:from>
    <xdr:to>
      <xdr:col>6</xdr:col>
      <xdr:colOff>1976437</xdr:colOff>
      <xdr:row>623</xdr:row>
      <xdr:rowOff>5191125</xdr:rowOff>
    </xdr:to>
    <xdr:pic>
      <xdr:nvPicPr>
        <xdr:cNvPr id="79" name="Imagen 78"/>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7798593" y="678680064"/>
          <a:ext cx="4881563" cy="5119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995362</xdr:colOff>
      <xdr:row>677</xdr:row>
      <xdr:rowOff>261938</xdr:rowOff>
    </xdr:from>
    <xdr:to>
      <xdr:col>6</xdr:col>
      <xdr:colOff>1940719</xdr:colOff>
      <xdr:row>677</xdr:row>
      <xdr:rowOff>4917281</xdr:rowOff>
    </xdr:to>
    <xdr:pic>
      <xdr:nvPicPr>
        <xdr:cNvPr id="82" name="Imagen 81"/>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10270331" y="733794094"/>
          <a:ext cx="2255044" cy="4655343"/>
        </a:xfrm>
        <a:prstGeom prst="rect">
          <a:avLst/>
        </a:prstGeom>
      </xdr:spPr>
    </xdr:pic>
    <xdr:clientData/>
  </xdr:twoCellAnchor>
  <xdr:twoCellAnchor editAs="oneCell">
    <xdr:from>
      <xdr:col>4</xdr:col>
      <xdr:colOff>48807</xdr:colOff>
      <xdr:row>677</xdr:row>
      <xdr:rowOff>323849</xdr:rowOff>
    </xdr:from>
    <xdr:to>
      <xdr:col>5</xdr:col>
      <xdr:colOff>983456</xdr:colOff>
      <xdr:row>677</xdr:row>
      <xdr:rowOff>4810124</xdr:rowOff>
    </xdr:to>
    <xdr:pic>
      <xdr:nvPicPr>
        <xdr:cNvPr id="83" name="Imagen 82"/>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7442588" y="733856005"/>
          <a:ext cx="2815837" cy="4486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anabria\Desktop\UTA%20ADMINISTRACION%20CYNTHIA%202023-2024-2025-2026\CRCC%202025\INFORME%20FINAL%202025\SDAF%20-%20ENERO%20A%20DICIMEBRE%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100">
          <cell r="L100" t="str">
            <v>Finiquitado</v>
          </cell>
          <cell r="M100" t="str">
            <v>VERIFICACIÓN</v>
          </cell>
          <cell r="N100">
            <v>0</v>
          </cell>
        </row>
        <row r="101">
          <cell r="L101">
            <v>24</v>
          </cell>
          <cell r="M101">
            <v>8</v>
          </cell>
          <cell r="N101">
            <v>0</v>
          </cell>
        </row>
        <row r="103">
          <cell r="L103" t="str">
            <v>Finiquitado</v>
          </cell>
          <cell r="M103" t="str">
            <v>VERIFICACIÓN</v>
          </cell>
          <cell r="N103">
            <v>0</v>
          </cell>
        </row>
        <row r="104">
          <cell r="L104">
            <v>23</v>
          </cell>
          <cell r="M104">
            <v>8</v>
          </cell>
          <cell r="N104">
            <v>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dinac.gov.py/v3/index.php/transparencia-y-anticorrupcion-dinac/informacion-publica-ley-5189-2014/item/3425-julio-2025-informacion-publica-ley-5189-2014" TargetMode="External"/><Relationship Id="rId21" Type="http://schemas.openxmlformats.org/officeDocument/2006/relationships/hyperlink" Target="https://www.dinac.gov.py/v3/index.php/transparencia-y-anticorrupcion-dinac/informacion-publica-ley-5189-2014/item/3310-febrero-2025-informacion-publica-ley-5189-2014" TargetMode="External"/><Relationship Id="rId42" Type="http://schemas.openxmlformats.org/officeDocument/2006/relationships/hyperlink" Target="https://www.meteorologia.gov.py/wp-content/uploads/2025/09/Pronostico-Hidrologico-Mensual_septiembre.pdf" TargetMode="External"/><Relationship Id="rId47" Type="http://schemas.openxmlformats.org/officeDocument/2006/relationships/hyperlink" Target="https://www.meteorologia.gov.py/wp-content/uploads/2025/09/Boletin-parana-3.pdf" TargetMode="External"/><Relationship Id="rId63" Type="http://schemas.openxmlformats.org/officeDocument/2006/relationships/hyperlink" Target="https://www.contrataciones.gov.py/buscador/general.html?filtro=INSUMOS+PARA+RADIO+SONDA&amp;page=%20%20%20%20%20%20%20%20%20%20%20%20%20%20%20%20%20%20%20%20%20%20%20%20%20%20%20%20%20%20%20%20%20%20%20%20%20%20%20%20%20%20%20%20%20%20%20%20%20%20%20%20%20%20%20%20%20%20%20%20%20%20%20%20%20%20%20ID%20de%20Licitaci&#243;n%20425270" TargetMode="External"/><Relationship Id="rId68" Type="http://schemas.openxmlformats.org/officeDocument/2006/relationships/hyperlink" Target="http://www.dinac.gov.py/v3/index.php/transparencia-y-anticorrupcion-dinac/rendicion-de-cuentas-al-ciudadano" TargetMode="External"/><Relationship Id="rId16" Type="http://schemas.openxmlformats.org/officeDocument/2006/relationships/hyperlink" Target="https://informacionpublica.paraguay.gov.py/" TargetMode="External"/><Relationship Id="rId11" Type="http://schemas.openxmlformats.org/officeDocument/2006/relationships/hyperlink" Target="https://informacionpublica.paraguay.gov.py/" TargetMode="External"/><Relationship Id="rId24" Type="http://schemas.openxmlformats.org/officeDocument/2006/relationships/hyperlink" Target="https://www.dinac.gov.py/v3/index.php/transparencia-y-anticorrupcion-dinac/informacion-publica-ley-5189-2014/item/3380-mayo-2025-informacion-publica-ley-5189-2014" TargetMode="External"/><Relationship Id="rId32" Type="http://schemas.openxmlformats.org/officeDocument/2006/relationships/hyperlink" Target="http://www.dinac.gov.py/v3/index.php/dinac/subdirecciones/sub-direccion-de-transporte-aereo" TargetMode="External"/><Relationship Id="rId37" Type="http://schemas.openxmlformats.org/officeDocument/2006/relationships/hyperlink" Target="http://www.dinac.gov.py/v3/index.php/transparencia-y-anticorrupcion-dinac/ley-5282-14-art-8-acceso-a-la-informacion-publica" TargetMode="External"/><Relationship Id="rId40" Type="http://schemas.openxmlformats.org/officeDocument/2006/relationships/hyperlink" Target="https://www.contrataciones.gov.py/licitaciones/convocatoria/1ef74343-64d2-6cfc-8632-cbd88bb7d585.html" TargetMode="External"/><Relationship Id="rId45" Type="http://schemas.openxmlformats.org/officeDocument/2006/relationships/hyperlink" Target="https://www.meteorologia.gov.py/wp-content/uploads/2025/09/Pronostico-Hidrologico-Trimestral_SON.pdf" TargetMode="External"/><Relationship Id="rId53" Type="http://schemas.openxmlformats.org/officeDocument/2006/relationships/hyperlink" Target="https://www.meteorologia.gov.py/wp-content/uploads/2025/09/precip_diaria_25092025.pdf" TargetMode="External"/><Relationship Id="rId58" Type="http://schemas.openxmlformats.org/officeDocument/2006/relationships/hyperlink" Target="https://www.meteorologia.gov.py/wp-content/uploads/2023/04/" TargetMode="External"/><Relationship Id="rId66" Type="http://schemas.openxmlformats.org/officeDocument/2006/relationships/hyperlink" Target="https://www.meteorologia.gov.py/radar/" TargetMode="External"/><Relationship Id="rId74" Type="http://schemas.openxmlformats.org/officeDocument/2006/relationships/hyperlink" Target="https://www.dinac.gov.py/v3/index.php/transparencia-y-anticorrupcion-dinac/rendicion-de-cuentas-al-ciudadano" TargetMode="External"/><Relationship Id="rId5" Type="http://schemas.openxmlformats.org/officeDocument/2006/relationships/hyperlink" Target="https://www.dinac.gov.py/v3/index.php/transparencia-y-anticorrupcion-dinac/ley-5282-14-art-8-acceso-a-la-informacion-publica/item/3331-marzo-2025-informacion-publica-ley-5282-2014" TargetMode="External"/><Relationship Id="rId61" Type="http://schemas.openxmlformats.org/officeDocument/2006/relationships/hyperlink" Target="https://severeweather.wmo.int/v2/index.html" TargetMode="External"/><Relationship Id="rId19" Type="http://schemas.openxmlformats.org/officeDocument/2006/relationships/hyperlink" Target="https://informacionpublica.paraguay.gov.py/" TargetMode="External"/><Relationship Id="rId14" Type="http://schemas.openxmlformats.org/officeDocument/2006/relationships/hyperlink" Target="https://informacionpublica.paraguay.gov.py/" TargetMode="External"/><Relationship Id="rId22" Type="http://schemas.openxmlformats.org/officeDocument/2006/relationships/hyperlink" Target="https://www.dinac.gov.py/v3/index.php/transparencia-y-anticorrupcion-dinac/informacion-publica-ley-5189-2014/item/3335-marzo-2025-informacion-publica-ley-5189-2014" TargetMode="External"/><Relationship Id="rId27" Type="http://schemas.openxmlformats.org/officeDocument/2006/relationships/hyperlink" Target="https://www.dinac.gov.py/v3/index.php/transparencia-y-anticorrupcion-dinac/informacion-publica-ley-5189-2014/item/3453-agosto-2025-informacion-publica-ley-5189-2014" TargetMode="External"/><Relationship Id="rId30" Type="http://schemas.openxmlformats.org/officeDocument/2006/relationships/hyperlink" Target="https://www.dinac.gov.py/v3/index.php/transparencia-y-anticorrupcion-dinac/informacion-publica-ley-5189-2014/item/3528-noviembre-2025-informacion-publica-ley-5189-2014" TargetMode="External"/><Relationship Id="rId35" Type="http://schemas.openxmlformats.org/officeDocument/2006/relationships/hyperlink" Target="http://www.dinac.gov.py/v3/index.php/transparencia-y-anticorrupcion-dinac/ley-5282-14-art-8-acceso-a-la-informacion-publica" TargetMode="External"/><Relationship Id="rId43" Type="http://schemas.openxmlformats.org/officeDocument/2006/relationships/hyperlink" Target="https://www.meteorologia.gov.py/wp-content/uploads/2025/09/altura_diaria-23.pdf" TargetMode="External"/><Relationship Id="rId48" Type="http://schemas.openxmlformats.org/officeDocument/2006/relationships/hyperlink" Target="https://www.meteorologia.gov.py/wp-content/uploads/2025/04/INFORME-FINAL_-I-FORO-HIDROCLIMATICO_ABRIL-2025_AMJ-1.pdf" TargetMode="External"/><Relationship Id="rId56" Type="http://schemas.openxmlformats.org/officeDocument/2006/relationships/hyperlink" Target="https://www.meteorologia.gov.py/wp-content/uploads/2025/11/INFORME-FINAL_FORO-HIDROCLIMATICO_ND-2025_Enero-2026.pdf" TargetMode="External"/><Relationship Id="rId64" Type="http://schemas.openxmlformats.org/officeDocument/2006/relationships/hyperlink" Target="https://www.meteorologia.gov.py/emas/" TargetMode="External"/><Relationship Id="rId69" Type="http://schemas.openxmlformats.org/officeDocument/2006/relationships/hyperlink" Target="http://www.dinac.gov.py/v3/index.php/transparencia-y-anticorrupcion-dinac/rendicion-de-cuentas-al-ciudadano" TargetMode="External"/><Relationship Id="rId77" Type="http://schemas.openxmlformats.org/officeDocument/2006/relationships/printerSettings" Target="../printerSettings/printerSettings1.bin"/><Relationship Id="rId8" Type="http://schemas.openxmlformats.org/officeDocument/2006/relationships/hyperlink" Target="https://www.dinac.gov.py/v3/index.php/transparencia-y-anticorrupcion-dinac/item/3443-plan-anual-de-transparencia-e-integridad-segundo-informe-2025" TargetMode="External"/><Relationship Id="rId51" Type="http://schemas.openxmlformats.org/officeDocument/2006/relationships/hyperlink" Target="https://www.meteorologia.gov.py/wp-content/uploads/2025/06/Boletin-parana-1.pdf" TargetMode="External"/><Relationship Id="rId72" Type="http://schemas.openxmlformats.org/officeDocument/2006/relationships/hyperlink" Target="https://www.dinac.gov.py/v3/index.php/transparencia-y-anticorrupcion-dinac/rendicion-de-cuentas-al-ciudadano" TargetMode="External"/><Relationship Id="rId3" Type="http://schemas.openxmlformats.org/officeDocument/2006/relationships/hyperlink" Target="https://www.dinac.gov.py/v3/index.php/transparencia-y-anticorrupcion-dinac/ley-5282-14-art-8-acceso-a-la-informacion-publica/item/3381-mayo-2025-informacion-publica-ley-5282-2014" TargetMode="External"/><Relationship Id="rId12" Type="http://schemas.openxmlformats.org/officeDocument/2006/relationships/hyperlink" Target="https://informacionpublica.paraguay.gov.py/" TargetMode="External"/><Relationship Id="rId17" Type="http://schemas.openxmlformats.org/officeDocument/2006/relationships/hyperlink" Target="https://informacionpublica.paraguay.gov.py/" TargetMode="External"/><Relationship Id="rId25" Type="http://schemas.openxmlformats.org/officeDocument/2006/relationships/hyperlink" Target="https://www.dinac.gov.py/v3/index.php/transparencia-y-anticorrupcion-dinac/informacion-publica-ley-5189-2014/item/3399-junio-2025-informacion-publica-ley-5189-2014" TargetMode="External"/><Relationship Id="rId33" Type="http://schemas.openxmlformats.org/officeDocument/2006/relationships/hyperlink" Target="http://www.dinac.gov.py/v3/index.php/dinac/subdirecciones/sub-direccion-de-navegacion-aerea/item/2422-politica-y-objetivos-de-calidad-de-la-gnna%5d" TargetMode="External"/><Relationship Id="rId38" Type="http://schemas.openxmlformats.org/officeDocument/2006/relationships/hyperlink" Target="http://www.dinac.gov.py/v3/index.php/transparencia-y-anticorrupcion-dinac/ley-5282-14-art-8-acceso-a-la-informacion-publica" TargetMode="External"/><Relationship Id="rId46" Type="http://schemas.openxmlformats.org/officeDocument/2006/relationships/hyperlink" Target="https://www.meteorologia.gov.py/nivel-rio/indexconvencional.php" TargetMode="External"/><Relationship Id="rId59" Type="http://schemas.openxmlformats.org/officeDocument/2006/relationships/hyperlink" Target="https://www.meteorologia.gov.py/publicaciones/" TargetMode="External"/><Relationship Id="rId67" Type="http://schemas.openxmlformats.org/officeDocument/2006/relationships/hyperlink" Target="http://www.dinac.gov.py/v3/index.php/transparencia-y-anticorrupcion-dinac/informacion-publica-ley-5189-2014" TargetMode="External"/><Relationship Id="rId20" Type="http://schemas.openxmlformats.org/officeDocument/2006/relationships/hyperlink" Target="https://www.dinac.gov.py/v3/index.php/transparencia-y-anticorrupcion-dinac/informacion-publica-ley-5189-2014/item/3292-enero-2025-informacion-publica-ley-5189-2014" TargetMode="External"/><Relationship Id="rId41" Type="http://schemas.openxmlformats.org/officeDocument/2006/relationships/hyperlink" Target="https://www.contrataciones.gov.py/licitaciones/adjudicacion/1ef77529-e950-6d7c-90d1-8d6ac10a1327/resumen-adjudicacion.html" TargetMode="External"/><Relationship Id="rId54" Type="http://schemas.openxmlformats.org/officeDocument/2006/relationships/hyperlink" Target="https://www.meteorologia.gov.py/wp-content/uploads/2025/06/boletin_climatico_2025.pdf" TargetMode="External"/><Relationship Id="rId62" Type="http://schemas.openxmlformats.org/officeDocument/2006/relationships/hyperlink" Target="https://weather.uwyo.edu/upperair/sounding.htmhttps:/rawinsonde.com/thunder_app/" TargetMode="External"/><Relationship Id="rId70" Type="http://schemas.openxmlformats.org/officeDocument/2006/relationships/hyperlink" Target="https://denuncias.gov.py/portal-publico" TargetMode="External"/><Relationship Id="rId75" Type="http://schemas.openxmlformats.org/officeDocument/2006/relationships/hyperlink" Target="https://www.contrataciones.gov.py/licitaciones/adjudicacion/1f0aea71-aa49-6838-90e3-59afd9678967/resumen-adjudicacion.html" TargetMode="External"/><Relationship Id="rId1" Type="http://schemas.openxmlformats.org/officeDocument/2006/relationships/hyperlink" Target="https://www.dinac.gov.py/v3/index.php/documentos1/item/2541-buzon-de-sugerencias-quejas-y-reclamos" TargetMode="External"/><Relationship Id="rId6" Type="http://schemas.openxmlformats.org/officeDocument/2006/relationships/hyperlink" Target="https://www.dinac.gov.py/v3/index.php/transparencia-y-anticorrupcion-dinac/ley-5282-14-art-8-acceso-a-la-informacion-publica/item/3311-febrero-2025-informacion-publica-ley-5282-2014" TargetMode="External"/><Relationship Id="rId15" Type="http://schemas.openxmlformats.org/officeDocument/2006/relationships/hyperlink" Target="https://informacionpublica.paraguay.gov.py/" TargetMode="External"/><Relationship Id="rId23" Type="http://schemas.openxmlformats.org/officeDocument/2006/relationships/hyperlink" Target="https://www.dinac.gov.py/v3/index.php/transparencia-y-anticorrupcion-dinac/informacion-publica-ley-5189-2014/item/3356-abril-2025-informacion-publica-ley-5189-2014" TargetMode="External"/><Relationship Id="rId28" Type="http://schemas.openxmlformats.org/officeDocument/2006/relationships/hyperlink" Target="https://www.dinac.gov.py/v3/index.php/transparencia-y-anticorrupcion-dinac/informacion-publica-ley-5189-2014/item/3464-setiembre-2025-informacion-publica-ley-5189-2014" TargetMode="External"/><Relationship Id="rId36" Type="http://schemas.openxmlformats.org/officeDocument/2006/relationships/hyperlink" Target="http://www.dinac.gov.py/v3/index.php/transparencia-y-anticorrupcion-dinac/ley-5282-14-art-8-acceso-a-la-informacion-publica" TargetMode="External"/><Relationship Id="rId49" Type="http://schemas.openxmlformats.org/officeDocument/2006/relationships/hyperlink" Target="https://www.meteorologia.gov.py/nivel-rio/indexautomatica.php" TargetMode="External"/><Relationship Id="rId57" Type="http://schemas.openxmlformats.org/officeDocument/2006/relationships/hyperlink" Target="https://www.meteorologia.gov.py/publicaciones/" TargetMode="External"/><Relationship Id="rId10" Type="http://schemas.openxmlformats.org/officeDocument/2006/relationships/hyperlink" Target="https://informacionpublica.paraguay.gov.py/" TargetMode="External"/><Relationship Id="rId31" Type="http://schemas.openxmlformats.org/officeDocument/2006/relationships/hyperlink" Target="http://www.dinac.gov.py/v3/index.php/dinac/subdirecciones/sub-direccion-de-normas-de-vuelo/item/57-subdireccion-de-normas-de-vuelo" TargetMode="External"/><Relationship Id="rId44" Type="http://schemas.openxmlformats.org/officeDocument/2006/relationships/hyperlink" Target="https://www.meteorologia.gov.py/wp-content/uploads/2025/09/Boletin_hidrologico_22set2025.pdf" TargetMode="External"/><Relationship Id="rId52" Type="http://schemas.openxmlformats.org/officeDocument/2006/relationships/hyperlink" Target="https://www.meteorologia.gov.py/wp-content/uploads/2025/09/trimestral_pronos_SON_2025.pdf" TargetMode="External"/><Relationship Id="rId60" Type="http://schemas.openxmlformats.org/officeDocument/2006/relationships/hyperlink" Target="https://www.redemet.aer.mil.br/" TargetMode="External"/><Relationship Id="rId65" Type="http://schemas.openxmlformats.org/officeDocument/2006/relationships/hyperlink" Target="https://www.meteorologia.gov.py/satelite-goes-16/" TargetMode="External"/><Relationship Id="rId73" Type="http://schemas.openxmlformats.org/officeDocument/2006/relationships/hyperlink" Target="https://www.dinac.gov.py/v3/index.php/transparencia-y-anticorrupcion-dinac/rendicion-de-cuentas-al-ciudadano" TargetMode="External"/><Relationship Id="rId78" Type="http://schemas.openxmlformats.org/officeDocument/2006/relationships/drawing" Target="../drawings/drawing1.xml"/><Relationship Id="rId4" Type="http://schemas.openxmlformats.org/officeDocument/2006/relationships/hyperlink" Target="https://www.dinac.gov.py/v3/index.php/transparencia-y-anticorrupcion-dinac/ley-5282-14-art-8-acceso-a-la-informacion-publica/item/3357-abril-2025-informacion-publica-ley-5282-2014" TargetMode="External"/><Relationship Id="rId9" Type="http://schemas.openxmlformats.org/officeDocument/2006/relationships/hyperlink" Target="https://informacionpublica.paraguay.gov.py/" TargetMode="External"/><Relationship Id="rId13" Type="http://schemas.openxmlformats.org/officeDocument/2006/relationships/hyperlink" Target="https://informacionpublica.paraguay.gov.py/" TargetMode="External"/><Relationship Id="rId18" Type="http://schemas.openxmlformats.org/officeDocument/2006/relationships/hyperlink" Target="https://informacionpublica.paraguay.gov.py/" TargetMode="External"/><Relationship Id="rId39" Type="http://schemas.openxmlformats.org/officeDocument/2006/relationships/hyperlink" Target="http://www.meteorologia.gov.py/" TargetMode="External"/><Relationship Id="rId34" Type="http://schemas.openxmlformats.org/officeDocument/2006/relationships/hyperlink" Target="https://pyenresultados.rindiendocuentas.gov.py/PerfilEntidad?codEntidad=25-5&amp;codEntidad=25-5" TargetMode="External"/><Relationship Id="rId50" Type="http://schemas.openxmlformats.org/officeDocument/2006/relationships/hyperlink" Target="https://www.meteorologia.gov.py/wp-content/uploads/2025/06/Boletin_monitoreoPy-1.pdf" TargetMode="External"/><Relationship Id="rId55" Type="http://schemas.openxmlformats.org/officeDocument/2006/relationships/hyperlink" Target="https://www.meteorologia.gov.py/wp-content/uploads/2025/09/boletin_climatico_092025.pdf" TargetMode="External"/><Relationship Id="rId76" Type="http://schemas.openxmlformats.org/officeDocument/2006/relationships/hyperlink" Target="https://informacionpublica.paraguay.gov.py/" TargetMode="External"/><Relationship Id="rId7" Type="http://schemas.openxmlformats.org/officeDocument/2006/relationships/hyperlink" Target="https://www.dinac.gov.py/v3/index.php/transparencia-y-anticorrupcion-dinac/ley-5282-14-art-8-acceso-a-la-informacion-publica/item/3293-enero-2025-informacion-publica-ley-5282-2014" TargetMode="External"/><Relationship Id="rId71" Type="http://schemas.openxmlformats.org/officeDocument/2006/relationships/hyperlink" Target="http://www.dinac.gov.py/v3/index.php/transparencia-y-anticorrupcion-dinac/informacion-publica-ley-5189-2014" TargetMode="External"/><Relationship Id="rId2" Type="http://schemas.openxmlformats.org/officeDocument/2006/relationships/hyperlink" Target="https://www.dinac.gov.py/v3/index.php/transparencia-y-anticorrupcion-dinac/ley-5282-14-art-8-acceso-a-la-informacion-publica/item/3400-junio-2025-informacion-publica-ley-5282-2014" TargetMode="External"/><Relationship Id="rId29" Type="http://schemas.openxmlformats.org/officeDocument/2006/relationships/hyperlink" Target="https://www.dinac.gov.py/v3/index.php/transparencia-y-anticorrupcion-dinac/informacion-publica-ley-5189-2014/item/3510-octubre-2025-informacion-publica-ley-5189-201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06"/>
  <sheetViews>
    <sheetView tabSelected="1" showWhiteSpace="0" view="pageBreakPreview" topLeftCell="B806" zoomScale="80" zoomScaleNormal="80" zoomScaleSheetLayoutView="80" zoomScalePageLayoutView="80" workbookViewId="0">
      <selection activeCell="A131" sqref="A131:A134"/>
    </sheetView>
  </sheetViews>
  <sheetFormatPr baseColWidth="10" defaultColWidth="9.140625" defaultRowHeight="15"/>
  <cols>
    <col min="1" max="1" width="28.7109375" style="12" customWidth="1"/>
    <col min="2" max="2" width="30.85546875" style="12" customWidth="1"/>
    <col min="3" max="3" width="29.85546875" style="19" customWidth="1"/>
    <col min="4" max="4" width="21.42578125" style="12" customWidth="1"/>
    <col min="5" max="5" width="28.140625" style="12" customWidth="1"/>
    <col min="6" max="6" width="19.5703125" style="12" customWidth="1"/>
    <col min="7" max="7" width="30.140625" style="12" customWidth="1"/>
    <col min="8" max="16384" width="9.140625" style="1"/>
  </cols>
  <sheetData>
    <row r="1" spans="1:7" ht="15" customHeight="1">
      <c r="A1" s="72"/>
      <c r="B1" s="499"/>
      <c r="C1" s="499"/>
      <c r="D1" s="499"/>
      <c r="E1" s="499"/>
      <c r="F1" s="73"/>
      <c r="G1" s="74"/>
    </row>
    <row r="2" spans="1:7" ht="15" customHeight="1">
      <c r="A2" s="75"/>
      <c r="B2" s="500"/>
      <c r="C2" s="500"/>
      <c r="D2" s="500"/>
      <c r="E2" s="500"/>
      <c r="F2" s="76"/>
      <c r="G2" s="77"/>
    </row>
    <row r="3" spans="1:7" ht="15" customHeight="1">
      <c r="A3" s="75"/>
      <c r="B3" s="500"/>
      <c r="C3" s="500"/>
      <c r="D3" s="500"/>
      <c r="E3" s="500"/>
      <c r="F3" s="76"/>
      <c r="G3" s="77"/>
    </row>
    <row r="4" spans="1:7" ht="25.5" customHeight="1" thickBot="1">
      <c r="A4" s="78"/>
      <c r="B4" s="501"/>
      <c r="C4" s="501"/>
      <c r="D4" s="501"/>
      <c r="E4" s="501"/>
      <c r="F4" s="79"/>
      <c r="G4" s="80"/>
    </row>
    <row r="5" spans="1:7" s="21" customFormat="1" ht="15.75" customHeight="1">
      <c r="A5" s="413" t="s">
        <v>74</v>
      </c>
      <c r="B5" s="414"/>
      <c r="C5" s="414"/>
      <c r="D5" s="414"/>
      <c r="E5" s="414"/>
      <c r="F5" s="414"/>
      <c r="G5" s="415"/>
    </row>
    <row r="6" spans="1:7" s="21" customFormat="1" ht="15.75" thickBot="1">
      <c r="A6" s="416"/>
      <c r="B6" s="417"/>
      <c r="C6" s="417"/>
      <c r="D6" s="417"/>
      <c r="E6" s="417"/>
      <c r="F6" s="417"/>
      <c r="G6" s="418"/>
    </row>
    <row r="7" spans="1:7" s="21" customFormat="1">
      <c r="A7" s="419" t="s">
        <v>282</v>
      </c>
      <c r="B7" s="420"/>
      <c r="C7" s="420"/>
      <c r="D7" s="420"/>
      <c r="E7" s="420"/>
      <c r="F7" s="420"/>
      <c r="G7" s="421"/>
    </row>
    <row r="8" spans="1:7" s="21" customFormat="1" ht="15.75" thickBot="1">
      <c r="A8" s="422"/>
      <c r="B8" s="423"/>
      <c r="C8" s="423"/>
      <c r="D8" s="423"/>
      <c r="E8" s="423"/>
      <c r="F8" s="423"/>
      <c r="G8" s="424"/>
    </row>
    <row r="9" spans="1:7" ht="15" customHeight="1">
      <c r="A9" s="600" t="s">
        <v>322</v>
      </c>
      <c r="B9" s="601"/>
      <c r="C9" s="601"/>
      <c r="D9" s="601"/>
      <c r="E9" s="601"/>
      <c r="F9" s="601"/>
      <c r="G9" s="602"/>
    </row>
    <row r="10" spans="1:7" ht="15" customHeight="1">
      <c r="A10" s="603"/>
      <c r="B10" s="604"/>
      <c r="C10" s="604"/>
      <c r="D10" s="604"/>
      <c r="E10" s="604"/>
      <c r="F10" s="604"/>
      <c r="G10" s="605"/>
    </row>
    <row r="11" spans="1:7" ht="18.75">
      <c r="A11" s="513" t="s">
        <v>0</v>
      </c>
      <c r="B11" s="514"/>
      <c r="C11" s="514"/>
      <c r="D11" s="514"/>
      <c r="E11" s="514"/>
      <c r="F11" s="514"/>
      <c r="G11" s="515"/>
    </row>
    <row r="12" spans="1:7" ht="18.75">
      <c r="A12" s="13" t="s">
        <v>1</v>
      </c>
      <c r="B12" s="606" t="s">
        <v>74</v>
      </c>
      <c r="C12" s="607"/>
      <c r="D12" s="607"/>
      <c r="E12" s="607"/>
      <c r="F12" s="607"/>
      <c r="G12" s="608"/>
    </row>
    <row r="13" spans="1:7" ht="18.75">
      <c r="A13" s="616" t="s">
        <v>1509</v>
      </c>
      <c r="B13" s="617"/>
      <c r="C13" s="617"/>
      <c r="D13" s="617"/>
      <c r="E13" s="617"/>
      <c r="F13" s="617"/>
      <c r="G13" s="618"/>
    </row>
    <row r="14" spans="1:7" ht="18.75">
      <c r="A14" s="378" t="s">
        <v>2</v>
      </c>
      <c r="B14" s="379"/>
      <c r="C14" s="379"/>
      <c r="D14" s="379"/>
      <c r="E14" s="379"/>
      <c r="F14" s="379"/>
      <c r="G14" s="380"/>
    </row>
    <row r="15" spans="1:7" ht="15" customHeight="1">
      <c r="A15" s="611" t="s">
        <v>233</v>
      </c>
      <c r="B15" s="612"/>
      <c r="C15" s="612"/>
      <c r="D15" s="612"/>
      <c r="E15" s="612"/>
      <c r="F15" s="612"/>
      <c r="G15" s="613"/>
    </row>
    <row r="16" spans="1:7" ht="15" hidden="1" customHeight="1">
      <c r="A16" s="33"/>
      <c r="B16" s="33"/>
      <c r="C16" s="33"/>
      <c r="D16" s="33"/>
      <c r="E16" s="33"/>
      <c r="F16" s="33"/>
      <c r="G16" s="49"/>
    </row>
    <row r="17" spans="1:7" ht="15" hidden="1" customHeight="1">
      <c r="A17" s="33"/>
      <c r="B17" s="33"/>
      <c r="C17" s="33"/>
      <c r="D17" s="33"/>
      <c r="E17" s="33"/>
      <c r="F17" s="33"/>
      <c r="G17" s="49"/>
    </row>
    <row r="18" spans="1:7" s="2" customFormat="1" ht="18.75">
      <c r="A18" s="513" t="s">
        <v>281</v>
      </c>
      <c r="B18" s="514"/>
      <c r="C18" s="514"/>
      <c r="D18" s="514"/>
      <c r="E18" s="514"/>
      <c r="F18" s="514"/>
      <c r="G18" s="515"/>
    </row>
    <row r="19" spans="1:7" s="2" customFormat="1">
      <c r="A19" s="623" t="s">
        <v>240</v>
      </c>
      <c r="B19" s="624"/>
      <c r="C19" s="624"/>
      <c r="D19" s="624"/>
      <c r="E19" s="624"/>
      <c r="F19" s="624"/>
      <c r="G19" s="625"/>
    </row>
    <row r="20" spans="1:7" ht="15.75">
      <c r="A20" s="14" t="s">
        <v>3</v>
      </c>
      <c r="B20" s="580" t="s">
        <v>4</v>
      </c>
      <c r="C20" s="581"/>
      <c r="D20" s="582" t="s">
        <v>5</v>
      </c>
      <c r="E20" s="583"/>
      <c r="F20" s="582" t="s">
        <v>6</v>
      </c>
      <c r="G20" s="583"/>
    </row>
    <row r="21" spans="1:7" ht="15" customHeight="1">
      <c r="A21" s="6">
        <v>1</v>
      </c>
      <c r="B21" s="584" t="s">
        <v>75</v>
      </c>
      <c r="C21" s="585"/>
      <c r="D21" s="590" t="s">
        <v>125</v>
      </c>
      <c r="E21" s="591"/>
      <c r="F21" s="572" t="s">
        <v>87</v>
      </c>
      <c r="G21" s="573"/>
    </row>
    <row r="22" spans="1:7" ht="15" customHeight="1">
      <c r="A22" s="6">
        <f>A21+1</f>
        <v>2</v>
      </c>
      <c r="B22" s="545" t="s">
        <v>75</v>
      </c>
      <c r="C22" s="546"/>
      <c r="D22" s="592" t="s">
        <v>85</v>
      </c>
      <c r="E22" s="593"/>
      <c r="F22" s="572" t="s">
        <v>88</v>
      </c>
      <c r="G22" s="573"/>
    </row>
    <row r="23" spans="1:7" ht="15" customHeight="1">
      <c r="A23" s="6">
        <f t="shared" ref="A23:A37" si="0">A22+1</f>
        <v>3</v>
      </c>
      <c r="B23" s="626" t="s">
        <v>104</v>
      </c>
      <c r="C23" s="627"/>
      <c r="D23" s="543" t="s">
        <v>330</v>
      </c>
      <c r="E23" s="544"/>
      <c r="F23" s="545" t="s">
        <v>92</v>
      </c>
      <c r="G23" s="546"/>
    </row>
    <row r="24" spans="1:7" ht="15" customHeight="1">
      <c r="A24" s="6">
        <f t="shared" si="0"/>
        <v>4</v>
      </c>
      <c r="B24" s="545" t="s">
        <v>76</v>
      </c>
      <c r="C24" s="546"/>
      <c r="D24" s="592" t="s">
        <v>86</v>
      </c>
      <c r="E24" s="593"/>
      <c r="F24" s="545" t="s">
        <v>89</v>
      </c>
      <c r="G24" s="546"/>
    </row>
    <row r="25" spans="1:7" s="21" customFormat="1" ht="15" customHeight="1">
      <c r="A25" s="6">
        <f t="shared" si="0"/>
        <v>5</v>
      </c>
      <c r="B25" s="545" t="s">
        <v>77</v>
      </c>
      <c r="C25" s="546"/>
      <c r="D25" s="614" t="s">
        <v>175</v>
      </c>
      <c r="E25" s="615"/>
      <c r="F25" s="614" t="s">
        <v>174</v>
      </c>
      <c r="G25" s="615"/>
    </row>
    <row r="26" spans="1:7" ht="15" customHeight="1">
      <c r="A26" s="6">
        <f t="shared" si="0"/>
        <v>6</v>
      </c>
      <c r="B26" s="20" t="s">
        <v>127</v>
      </c>
      <c r="C26" s="17"/>
      <c r="D26" s="543" t="s">
        <v>325</v>
      </c>
      <c r="E26" s="544"/>
      <c r="F26" s="621" t="s">
        <v>126</v>
      </c>
      <c r="G26" s="622"/>
    </row>
    <row r="27" spans="1:7" ht="15" customHeight="1">
      <c r="A27" s="6">
        <f t="shared" si="0"/>
        <v>7</v>
      </c>
      <c r="B27" s="545" t="s">
        <v>78</v>
      </c>
      <c r="C27" s="546"/>
      <c r="D27" s="594" t="s">
        <v>133</v>
      </c>
      <c r="E27" s="595"/>
      <c r="F27" s="586" t="s">
        <v>134</v>
      </c>
      <c r="G27" s="587"/>
    </row>
    <row r="28" spans="1:7" ht="15" customHeight="1">
      <c r="A28" s="6">
        <f t="shared" si="0"/>
        <v>8</v>
      </c>
      <c r="B28" s="545" t="s">
        <v>79</v>
      </c>
      <c r="C28" s="546"/>
      <c r="D28" s="588" t="s">
        <v>338</v>
      </c>
      <c r="E28" s="589"/>
      <c r="F28" s="619" t="s">
        <v>132</v>
      </c>
      <c r="G28" s="620"/>
    </row>
    <row r="29" spans="1:7" ht="15" customHeight="1">
      <c r="A29" s="6">
        <f t="shared" si="0"/>
        <v>9</v>
      </c>
      <c r="B29" s="545" t="s">
        <v>80</v>
      </c>
      <c r="C29" s="546"/>
      <c r="D29" s="609" t="s">
        <v>128</v>
      </c>
      <c r="E29" s="610"/>
      <c r="F29" s="545" t="s">
        <v>90</v>
      </c>
      <c r="G29" s="546"/>
    </row>
    <row r="30" spans="1:7" ht="15" customHeight="1">
      <c r="A30" s="574">
        <f t="shared" si="0"/>
        <v>10</v>
      </c>
      <c r="B30" s="576" t="s">
        <v>81</v>
      </c>
      <c r="C30" s="577"/>
      <c r="D30" s="568" t="s">
        <v>195</v>
      </c>
      <c r="E30" s="569"/>
      <c r="F30" s="570" t="s">
        <v>196</v>
      </c>
      <c r="G30" s="571"/>
    </row>
    <row r="31" spans="1:7" s="21" customFormat="1" ht="15" customHeight="1">
      <c r="A31" s="575"/>
      <c r="B31" s="578"/>
      <c r="C31" s="579"/>
      <c r="D31" s="568" t="s">
        <v>197</v>
      </c>
      <c r="E31" s="569"/>
      <c r="F31" s="570" t="s">
        <v>198</v>
      </c>
      <c r="G31" s="571"/>
    </row>
    <row r="32" spans="1:7" ht="15" customHeight="1">
      <c r="A32" s="6">
        <f>A30+1</f>
        <v>11</v>
      </c>
      <c r="B32" s="545" t="s">
        <v>82</v>
      </c>
      <c r="C32" s="546"/>
      <c r="D32" s="561" t="s">
        <v>329</v>
      </c>
      <c r="E32" s="562"/>
      <c r="F32" s="549" t="s">
        <v>328</v>
      </c>
      <c r="G32" s="550"/>
    </row>
    <row r="33" spans="1:7" ht="15" customHeight="1">
      <c r="A33" s="6">
        <f t="shared" si="0"/>
        <v>12</v>
      </c>
      <c r="B33" s="545" t="s">
        <v>83</v>
      </c>
      <c r="C33" s="546"/>
      <c r="D33" s="547" t="s">
        <v>327</v>
      </c>
      <c r="E33" s="548"/>
      <c r="F33" s="551" t="s">
        <v>235</v>
      </c>
      <c r="G33" s="552"/>
    </row>
    <row r="34" spans="1:7" ht="15" customHeight="1">
      <c r="A34" s="6">
        <f t="shared" si="0"/>
        <v>13</v>
      </c>
      <c r="B34" s="545" t="s">
        <v>84</v>
      </c>
      <c r="C34" s="546"/>
      <c r="D34" s="543" t="s">
        <v>326</v>
      </c>
      <c r="E34" s="544"/>
      <c r="F34" s="545" t="s">
        <v>91</v>
      </c>
      <c r="G34" s="546"/>
    </row>
    <row r="35" spans="1:7" s="21" customFormat="1" ht="15" customHeight="1">
      <c r="A35" s="6">
        <f t="shared" si="0"/>
        <v>14</v>
      </c>
      <c r="B35" s="596" t="s">
        <v>129</v>
      </c>
      <c r="C35" s="597"/>
      <c r="D35" s="598" t="s">
        <v>130</v>
      </c>
      <c r="E35" s="599"/>
      <c r="F35" s="596" t="s">
        <v>131</v>
      </c>
      <c r="G35" s="597"/>
    </row>
    <row r="36" spans="1:7" s="21" customFormat="1" ht="15" customHeight="1">
      <c r="A36" s="6">
        <f t="shared" si="0"/>
        <v>15</v>
      </c>
      <c r="B36" s="48" t="s">
        <v>229</v>
      </c>
      <c r="C36" s="47"/>
      <c r="D36" s="566" t="s">
        <v>236</v>
      </c>
      <c r="E36" s="567"/>
      <c r="F36" s="48" t="s">
        <v>231</v>
      </c>
      <c r="G36" s="50"/>
    </row>
    <row r="37" spans="1:7" ht="15" customHeight="1">
      <c r="A37" s="6">
        <f t="shared" si="0"/>
        <v>16</v>
      </c>
      <c r="B37" s="559" t="s">
        <v>230</v>
      </c>
      <c r="C37" s="560"/>
      <c r="D37" s="566" t="s">
        <v>237</v>
      </c>
      <c r="E37" s="567"/>
      <c r="F37" s="559" t="s">
        <v>232</v>
      </c>
      <c r="G37" s="560"/>
    </row>
    <row r="38" spans="1:7">
      <c r="A38" s="553" t="s">
        <v>44</v>
      </c>
      <c r="B38" s="554"/>
      <c r="C38" s="554"/>
      <c r="D38" s="555"/>
      <c r="E38" s="516">
        <v>17</v>
      </c>
      <c r="F38" s="517"/>
      <c r="G38" s="518"/>
    </row>
    <row r="39" spans="1:7" ht="15.75" customHeight="1">
      <c r="A39" s="556" t="s">
        <v>46</v>
      </c>
      <c r="B39" s="557"/>
      <c r="C39" s="557"/>
      <c r="D39" s="558"/>
      <c r="E39" s="516">
        <v>8</v>
      </c>
      <c r="F39" s="517"/>
      <c r="G39" s="518"/>
    </row>
    <row r="40" spans="1:7" ht="15.75" customHeight="1">
      <c r="A40" s="556" t="s">
        <v>45</v>
      </c>
      <c r="B40" s="557"/>
      <c r="C40" s="557"/>
      <c r="D40" s="558"/>
      <c r="E40" s="516">
        <v>9</v>
      </c>
      <c r="F40" s="517"/>
      <c r="G40" s="518"/>
    </row>
    <row r="41" spans="1:7">
      <c r="A41" s="533" t="s">
        <v>48</v>
      </c>
      <c r="B41" s="533"/>
      <c r="C41" s="533"/>
      <c r="D41" s="533"/>
      <c r="E41" s="512">
        <v>11</v>
      </c>
      <c r="F41" s="512"/>
      <c r="G41" s="512"/>
    </row>
    <row r="42" spans="1:7" ht="18.75">
      <c r="A42" s="513" t="s">
        <v>62</v>
      </c>
      <c r="B42" s="514"/>
      <c r="C42" s="514"/>
      <c r="D42" s="514"/>
      <c r="E42" s="514"/>
      <c r="F42" s="514"/>
      <c r="G42" s="515"/>
    </row>
    <row r="43" spans="1:7" ht="16.5">
      <c r="A43" s="341" t="s">
        <v>69</v>
      </c>
      <c r="B43" s="342"/>
      <c r="C43" s="342"/>
      <c r="D43" s="342"/>
      <c r="E43" s="342"/>
      <c r="F43" s="342"/>
      <c r="G43" s="425"/>
    </row>
    <row r="44" spans="1:7" ht="15" customHeight="1">
      <c r="A44" s="519" t="s">
        <v>324</v>
      </c>
      <c r="B44" s="520"/>
      <c r="C44" s="520"/>
      <c r="D44" s="520"/>
      <c r="E44" s="520"/>
      <c r="F44" s="520"/>
      <c r="G44" s="521"/>
    </row>
    <row r="45" spans="1:7" ht="15.75" customHeight="1">
      <c r="A45" s="563" t="s">
        <v>70</v>
      </c>
      <c r="B45" s="564"/>
      <c r="C45" s="564"/>
      <c r="D45" s="564"/>
      <c r="E45" s="564"/>
      <c r="F45" s="564"/>
      <c r="G45" s="565"/>
    </row>
    <row r="46" spans="1:7" ht="15" customHeight="1">
      <c r="A46" s="519" t="s">
        <v>324</v>
      </c>
      <c r="B46" s="520"/>
      <c r="C46" s="520"/>
      <c r="D46" s="520"/>
      <c r="E46" s="520"/>
      <c r="F46" s="520"/>
      <c r="G46" s="521"/>
    </row>
    <row r="47" spans="1:7" ht="31.5">
      <c r="A47" s="38" t="s">
        <v>7</v>
      </c>
      <c r="B47" s="538" t="s">
        <v>50</v>
      </c>
      <c r="C47" s="539"/>
      <c r="D47" s="38" t="s">
        <v>8</v>
      </c>
      <c r="E47" s="538" t="s">
        <v>9</v>
      </c>
      <c r="F47" s="539"/>
      <c r="G47" s="10" t="s">
        <v>10</v>
      </c>
    </row>
    <row r="48" spans="1:7" ht="409.6" customHeight="1">
      <c r="A48" s="153" t="s">
        <v>264</v>
      </c>
      <c r="B48" s="314" t="s">
        <v>265</v>
      </c>
      <c r="C48" s="315"/>
      <c r="D48" s="154" t="s">
        <v>266</v>
      </c>
      <c r="E48" s="271" t="s">
        <v>267</v>
      </c>
      <c r="F48" s="272"/>
      <c r="G48" s="157" t="s">
        <v>268</v>
      </c>
    </row>
    <row r="49" spans="1:7" ht="239.25" customHeight="1">
      <c r="A49" s="541" t="s">
        <v>269</v>
      </c>
      <c r="B49" s="271" t="s">
        <v>270</v>
      </c>
      <c r="C49" s="272"/>
      <c r="D49" s="400" t="s">
        <v>331</v>
      </c>
      <c r="E49" s="534"/>
      <c r="F49" s="535"/>
      <c r="G49" s="57" t="s">
        <v>94</v>
      </c>
    </row>
    <row r="50" spans="1:7" ht="254.25" customHeight="1">
      <c r="A50" s="542"/>
      <c r="B50" s="536"/>
      <c r="C50" s="537"/>
      <c r="D50" s="402"/>
      <c r="E50" s="536"/>
      <c r="F50" s="537"/>
      <c r="G50" s="57" t="s">
        <v>279</v>
      </c>
    </row>
    <row r="51" spans="1:7" ht="382.5" customHeight="1">
      <c r="A51" s="153" t="s">
        <v>271</v>
      </c>
      <c r="B51" s="314" t="s">
        <v>272</v>
      </c>
      <c r="C51" s="315"/>
      <c r="D51" s="151" t="s">
        <v>1510</v>
      </c>
      <c r="E51" s="314" t="s">
        <v>273</v>
      </c>
      <c r="F51" s="315"/>
      <c r="G51" s="57" t="s">
        <v>274</v>
      </c>
    </row>
    <row r="52" spans="1:7" s="21" customFormat="1" ht="371.25" customHeight="1" thickBot="1">
      <c r="A52" s="163" t="s">
        <v>275</v>
      </c>
      <c r="B52" s="271" t="s">
        <v>276</v>
      </c>
      <c r="C52" s="272"/>
      <c r="D52" s="154" t="s">
        <v>277</v>
      </c>
      <c r="E52" s="271" t="s">
        <v>278</v>
      </c>
      <c r="F52" s="272"/>
      <c r="G52" s="164" t="s">
        <v>279</v>
      </c>
    </row>
    <row r="53" spans="1:7" s="21" customFormat="1" ht="351.75" customHeight="1" thickBot="1">
      <c r="A53" s="165"/>
      <c r="B53" s="166"/>
      <c r="C53" s="166"/>
      <c r="D53" s="166"/>
      <c r="E53" s="166"/>
      <c r="F53" s="166"/>
      <c r="G53" s="176"/>
    </row>
    <row r="54" spans="1:7" s="21" customFormat="1" ht="378" customHeight="1">
      <c r="A54" s="173"/>
      <c r="B54" s="174"/>
      <c r="C54" s="174"/>
      <c r="D54" s="174"/>
      <c r="E54" s="174"/>
      <c r="F54" s="174"/>
      <c r="G54" s="175"/>
    </row>
    <row r="55" spans="1:7" s="21" customFormat="1" ht="15" customHeight="1">
      <c r="A55" s="167" t="s">
        <v>242</v>
      </c>
      <c r="B55" s="31"/>
      <c r="C55" s="31"/>
      <c r="D55" s="31"/>
      <c r="E55" s="31"/>
      <c r="F55" s="31"/>
      <c r="G55" s="168"/>
    </row>
    <row r="56" spans="1:7" s="21" customFormat="1" ht="15" customHeight="1">
      <c r="A56" s="167" t="s">
        <v>243</v>
      </c>
      <c r="B56" s="31"/>
      <c r="C56" s="31"/>
      <c r="D56" s="31"/>
      <c r="E56" s="31"/>
      <c r="F56" s="31"/>
      <c r="G56" s="168"/>
    </row>
    <row r="57" spans="1:7" s="21" customFormat="1" ht="15" customHeight="1">
      <c r="A57" s="169" t="s">
        <v>244</v>
      </c>
      <c r="B57" s="31"/>
      <c r="C57" s="31"/>
      <c r="D57" s="31"/>
      <c r="E57" s="31"/>
      <c r="F57" s="31"/>
      <c r="G57" s="168"/>
    </row>
    <row r="58" spans="1:7" s="21" customFormat="1" ht="15" customHeight="1">
      <c r="A58" s="169" t="s">
        <v>245</v>
      </c>
      <c r="B58" s="31"/>
      <c r="C58" s="31"/>
      <c r="D58" s="31"/>
      <c r="E58" s="31"/>
      <c r="F58" s="31"/>
      <c r="G58" s="168"/>
    </row>
    <row r="59" spans="1:7" s="21" customFormat="1" ht="15" customHeight="1">
      <c r="A59" s="169" t="s">
        <v>246</v>
      </c>
      <c r="B59" s="31"/>
      <c r="C59" s="31"/>
      <c r="D59" s="31"/>
      <c r="E59" s="31"/>
      <c r="F59" s="31"/>
      <c r="G59" s="168"/>
    </row>
    <row r="60" spans="1:7" s="21" customFormat="1" ht="15" customHeight="1">
      <c r="A60" s="167" t="s">
        <v>247</v>
      </c>
      <c r="B60" s="31"/>
      <c r="C60" s="31"/>
      <c r="D60" s="31"/>
      <c r="E60" s="31"/>
      <c r="F60" s="31"/>
      <c r="G60" s="168"/>
    </row>
    <row r="61" spans="1:7" s="21" customFormat="1" ht="15" customHeight="1" thickBot="1">
      <c r="A61" s="170" t="s">
        <v>248</v>
      </c>
      <c r="B61" s="171"/>
      <c r="C61" s="171"/>
      <c r="D61" s="171"/>
      <c r="E61" s="171"/>
      <c r="F61" s="171"/>
      <c r="G61" s="172"/>
    </row>
    <row r="62" spans="1:7" ht="18.75">
      <c r="A62" s="532" t="s">
        <v>63</v>
      </c>
      <c r="B62" s="532"/>
      <c r="C62" s="532"/>
      <c r="D62" s="532"/>
      <c r="E62" s="532"/>
      <c r="F62" s="532"/>
      <c r="G62" s="532"/>
    </row>
    <row r="63" spans="1:7" ht="16.5">
      <c r="A63" s="341" t="s">
        <v>135</v>
      </c>
      <c r="B63" s="342"/>
      <c r="C63" s="342"/>
      <c r="D63" s="342"/>
      <c r="E63" s="342"/>
      <c r="F63" s="342"/>
      <c r="G63" s="425"/>
    </row>
    <row r="64" spans="1:7" ht="15.75" customHeight="1">
      <c r="A64" s="36" t="s">
        <v>11</v>
      </c>
      <c r="B64" s="310" t="s">
        <v>47</v>
      </c>
      <c r="C64" s="311"/>
      <c r="D64" s="312"/>
      <c r="E64" s="310" t="s">
        <v>684</v>
      </c>
      <c r="F64" s="311"/>
      <c r="G64" s="312"/>
    </row>
    <row r="65" spans="1:7" s="21" customFormat="1" ht="51" customHeight="1">
      <c r="A65" s="71" t="s">
        <v>712</v>
      </c>
      <c r="B65" s="435" t="s">
        <v>733</v>
      </c>
      <c r="C65" s="436"/>
      <c r="D65" s="437"/>
      <c r="E65" s="519" t="s">
        <v>740</v>
      </c>
      <c r="F65" s="530"/>
      <c r="G65" s="531"/>
    </row>
    <row r="66" spans="1:7" s="21" customFormat="1" ht="42" customHeight="1">
      <c r="A66" s="71" t="s">
        <v>713</v>
      </c>
      <c r="B66" s="435" t="s">
        <v>733</v>
      </c>
      <c r="C66" s="436"/>
      <c r="D66" s="437"/>
      <c r="E66" s="519" t="s">
        <v>741</v>
      </c>
      <c r="F66" s="530"/>
      <c r="G66" s="531"/>
    </row>
    <row r="67" spans="1:7" s="21" customFormat="1" ht="45.75" customHeight="1">
      <c r="A67" s="71" t="s">
        <v>714</v>
      </c>
      <c r="B67" s="435" t="s">
        <v>733</v>
      </c>
      <c r="C67" s="436"/>
      <c r="D67" s="437"/>
      <c r="E67" s="519" t="s">
        <v>742</v>
      </c>
      <c r="F67" s="530"/>
      <c r="G67" s="531"/>
    </row>
    <row r="68" spans="1:7" s="21" customFormat="1" ht="45.75" customHeight="1">
      <c r="A68" s="71" t="s">
        <v>715</v>
      </c>
      <c r="B68" s="435" t="s">
        <v>733</v>
      </c>
      <c r="C68" s="436"/>
      <c r="D68" s="437"/>
      <c r="E68" s="519" t="s">
        <v>743</v>
      </c>
      <c r="F68" s="530"/>
      <c r="G68" s="531"/>
    </row>
    <row r="69" spans="1:7" s="21" customFormat="1" ht="47.25" customHeight="1">
      <c r="A69" s="71" t="s">
        <v>716</v>
      </c>
      <c r="B69" s="435" t="s">
        <v>733</v>
      </c>
      <c r="C69" s="436"/>
      <c r="D69" s="437"/>
      <c r="E69" s="519" t="s">
        <v>744</v>
      </c>
      <c r="F69" s="530"/>
      <c r="G69" s="531"/>
    </row>
    <row r="70" spans="1:7" s="21" customFormat="1" ht="46.5" customHeight="1">
      <c r="A70" s="71" t="s">
        <v>717</v>
      </c>
      <c r="B70" s="435" t="s">
        <v>733</v>
      </c>
      <c r="C70" s="436"/>
      <c r="D70" s="437"/>
      <c r="E70" s="519" t="s">
        <v>745</v>
      </c>
      <c r="F70" s="530"/>
      <c r="G70" s="531"/>
    </row>
    <row r="71" spans="1:7" s="21" customFormat="1" ht="46.5" customHeight="1">
      <c r="A71" s="71" t="s">
        <v>416</v>
      </c>
      <c r="B71" s="435" t="s">
        <v>733</v>
      </c>
      <c r="C71" s="436"/>
      <c r="D71" s="437"/>
      <c r="E71" s="519" t="s">
        <v>746</v>
      </c>
      <c r="F71" s="530"/>
      <c r="G71" s="531"/>
    </row>
    <row r="72" spans="1:7" s="21" customFormat="1" ht="49.5" customHeight="1">
      <c r="A72" s="71" t="s">
        <v>417</v>
      </c>
      <c r="B72" s="435" t="s">
        <v>733</v>
      </c>
      <c r="C72" s="436"/>
      <c r="D72" s="437"/>
      <c r="E72" s="519" t="s">
        <v>747</v>
      </c>
      <c r="F72" s="530"/>
      <c r="G72" s="531"/>
    </row>
    <row r="73" spans="1:7" s="21" customFormat="1" ht="53.25" customHeight="1">
      <c r="A73" s="71" t="s">
        <v>418</v>
      </c>
      <c r="B73" s="435" t="s">
        <v>733</v>
      </c>
      <c r="C73" s="436"/>
      <c r="D73" s="437"/>
      <c r="E73" s="519" t="s">
        <v>748</v>
      </c>
      <c r="F73" s="530"/>
      <c r="G73" s="531"/>
    </row>
    <row r="74" spans="1:7" s="21" customFormat="1" ht="44.25" customHeight="1">
      <c r="A74" s="71" t="s">
        <v>718</v>
      </c>
      <c r="B74" s="435" t="s">
        <v>733</v>
      </c>
      <c r="C74" s="436"/>
      <c r="D74" s="437"/>
      <c r="E74" s="519" t="s">
        <v>749</v>
      </c>
      <c r="F74" s="530"/>
      <c r="G74" s="531"/>
    </row>
    <row r="75" spans="1:7" s="21" customFormat="1" ht="52.5" customHeight="1">
      <c r="A75" s="71" t="s">
        <v>719</v>
      </c>
      <c r="B75" s="435" t="s">
        <v>733</v>
      </c>
      <c r="C75" s="436"/>
      <c r="D75" s="437"/>
      <c r="E75" s="519" t="s">
        <v>753</v>
      </c>
      <c r="F75" s="530"/>
      <c r="G75" s="531"/>
    </row>
    <row r="76" spans="1:7" s="21" customFormat="1" ht="15.75" customHeight="1">
      <c r="A76" s="71" t="s">
        <v>720</v>
      </c>
      <c r="B76" s="522" t="s">
        <v>95</v>
      </c>
      <c r="C76" s="523"/>
      <c r="D76" s="524"/>
      <c r="E76" s="397" t="s">
        <v>732</v>
      </c>
      <c r="F76" s="398"/>
      <c r="G76" s="399"/>
    </row>
    <row r="77" spans="1:7" ht="15" customHeight="1">
      <c r="A77" s="540" t="s">
        <v>234</v>
      </c>
      <c r="B77" s="540"/>
      <c r="C77" s="540"/>
      <c r="D77" s="540"/>
      <c r="E77" s="540"/>
      <c r="F77" s="540"/>
      <c r="G77" s="540"/>
    </row>
    <row r="78" spans="1:7" s="21" customFormat="1" ht="15" customHeight="1">
      <c r="A78" s="234"/>
      <c r="B78" s="234"/>
      <c r="C78" s="234"/>
      <c r="D78" s="234"/>
      <c r="E78" s="234"/>
      <c r="F78" s="234"/>
      <c r="G78" s="234"/>
    </row>
    <row r="79" spans="1:7" s="21" customFormat="1" ht="15" customHeight="1">
      <c r="A79" s="234"/>
      <c r="B79" s="234"/>
      <c r="C79" s="234"/>
      <c r="D79" s="234"/>
      <c r="E79" s="234"/>
      <c r="F79" s="234"/>
      <c r="G79" s="234"/>
    </row>
    <row r="80" spans="1:7" s="21" customFormat="1" ht="15" customHeight="1">
      <c r="A80" s="234"/>
      <c r="B80" s="234"/>
      <c r="C80" s="234"/>
      <c r="D80" s="234"/>
      <c r="E80" s="234"/>
      <c r="F80" s="234"/>
      <c r="G80" s="234"/>
    </row>
    <row r="81" spans="1:7" ht="16.5">
      <c r="A81" s="319" t="s">
        <v>64</v>
      </c>
      <c r="B81" s="320"/>
      <c r="C81" s="320"/>
      <c r="D81" s="320"/>
      <c r="E81" s="320"/>
      <c r="F81" s="320"/>
      <c r="G81" s="321"/>
    </row>
    <row r="82" spans="1:7" ht="15.75">
      <c r="A82" s="36" t="s">
        <v>11</v>
      </c>
      <c r="B82" s="310" t="s">
        <v>12</v>
      </c>
      <c r="C82" s="311"/>
      <c r="D82" s="312"/>
      <c r="E82" s="305" t="s">
        <v>734</v>
      </c>
      <c r="F82" s="313"/>
      <c r="G82" s="306"/>
    </row>
    <row r="83" spans="1:7" s="21" customFormat="1" ht="60" customHeight="1">
      <c r="A83" s="81" t="s">
        <v>712</v>
      </c>
      <c r="B83" s="435" t="s">
        <v>733</v>
      </c>
      <c r="C83" s="436"/>
      <c r="D83" s="437"/>
      <c r="E83" s="519" t="s">
        <v>731</v>
      </c>
      <c r="F83" s="398"/>
      <c r="G83" s="399"/>
    </row>
    <row r="84" spans="1:7" s="21" customFormat="1" ht="51" customHeight="1">
      <c r="A84" s="71" t="s">
        <v>713</v>
      </c>
      <c r="B84" s="435" t="s">
        <v>733</v>
      </c>
      <c r="C84" s="436"/>
      <c r="D84" s="437"/>
      <c r="E84" s="519" t="s">
        <v>730</v>
      </c>
      <c r="F84" s="398"/>
      <c r="G84" s="399"/>
    </row>
    <row r="85" spans="1:7" s="21" customFormat="1" ht="44.25" customHeight="1">
      <c r="A85" s="71" t="s">
        <v>714</v>
      </c>
      <c r="B85" s="435" t="s">
        <v>733</v>
      </c>
      <c r="C85" s="436"/>
      <c r="D85" s="437"/>
      <c r="E85" s="519" t="s">
        <v>729</v>
      </c>
      <c r="F85" s="398"/>
      <c r="G85" s="399"/>
    </row>
    <row r="86" spans="1:7" s="21" customFormat="1" ht="48" customHeight="1">
      <c r="A86" s="71" t="s">
        <v>715</v>
      </c>
      <c r="B86" s="435" t="s">
        <v>733</v>
      </c>
      <c r="C86" s="436"/>
      <c r="D86" s="437"/>
      <c r="E86" s="519" t="s">
        <v>726</v>
      </c>
      <c r="F86" s="398"/>
      <c r="G86" s="399"/>
    </row>
    <row r="87" spans="1:7" s="21" customFormat="1" ht="51.75" customHeight="1">
      <c r="A87" s="71" t="s">
        <v>716</v>
      </c>
      <c r="B87" s="435" t="s">
        <v>733</v>
      </c>
      <c r="C87" s="436"/>
      <c r="D87" s="437"/>
      <c r="E87" s="519" t="s">
        <v>725</v>
      </c>
      <c r="F87" s="398"/>
      <c r="G87" s="399"/>
    </row>
    <row r="88" spans="1:7" s="21" customFormat="1" ht="47.25" customHeight="1">
      <c r="A88" s="71" t="s">
        <v>717</v>
      </c>
      <c r="B88" s="435" t="s">
        <v>733</v>
      </c>
      <c r="C88" s="436"/>
      <c r="D88" s="437"/>
      <c r="E88" s="519" t="s">
        <v>724</v>
      </c>
      <c r="F88" s="398"/>
      <c r="G88" s="399"/>
    </row>
    <row r="89" spans="1:7" s="21" customFormat="1" ht="53.1" customHeight="1">
      <c r="A89" s="60" t="s">
        <v>416</v>
      </c>
      <c r="B89" s="435" t="s">
        <v>733</v>
      </c>
      <c r="C89" s="436"/>
      <c r="D89" s="437"/>
      <c r="E89" s="504" t="s">
        <v>710</v>
      </c>
      <c r="F89" s="529"/>
      <c r="G89" s="505"/>
    </row>
    <row r="90" spans="1:7" s="21" customFormat="1" ht="53.1" customHeight="1">
      <c r="A90" s="60" t="s">
        <v>417</v>
      </c>
      <c r="B90" s="435" t="s">
        <v>733</v>
      </c>
      <c r="C90" s="436"/>
      <c r="D90" s="437"/>
      <c r="E90" s="504" t="s">
        <v>711</v>
      </c>
      <c r="F90" s="529"/>
      <c r="G90" s="505"/>
    </row>
    <row r="91" spans="1:7" s="21" customFormat="1" ht="54" customHeight="1">
      <c r="A91" s="60" t="s">
        <v>418</v>
      </c>
      <c r="B91" s="435" t="s">
        <v>733</v>
      </c>
      <c r="C91" s="436"/>
      <c r="D91" s="437"/>
      <c r="E91" s="504" t="s">
        <v>727</v>
      </c>
      <c r="F91" s="529"/>
      <c r="G91" s="505"/>
    </row>
    <row r="92" spans="1:7" s="21" customFormat="1" ht="54.75" customHeight="1">
      <c r="A92" s="71" t="s">
        <v>718</v>
      </c>
      <c r="B92" s="435" t="s">
        <v>733</v>
      </c>
      <c r="C92" s="436"/>
      <c r="D92" s="437"/>
      <c r="E92" s="504" t="s">
        <v>728</v>
      </c>
      <c r="F92" s="529"/>
      <c r="G92" s="505"/>
    </row>
    <row r="93" spans="1:7" s="21" customFormat="1" ht="58.5" customHeight="1">
      <c r="A93" s="71" t="s">
        <v>719</v>
      </c>
      <c r="B93" s="435" t="s">
        <v>733</v>
      </c>
      <c r="C93" s="436"/>
      <c r="D93" s="437"/>
      <c r="E93" s="504" t="s">
        <v>754</v>
      </c>
      <c r="F93" s="529"/>
      <c r="G93" s="505"/>
    </row>
    <row r="94" spans="1:7" s="21" customFormat="1" ht="15" customHeight="1">
      <c r="A94" s="71" t="s">
        <v>720</v>
      </c>
      <c r="B94" s="394" t="s">
        <v>95</v>
      </c>
      <c r="C94" s="395"/>
      <c r="D94" s="396"/>
      <c r="E94" s="397" t="s">
        <v>732</v>
      </c>
      <c r="F94" s="398"/>
      <c r="G94" s="399"/>
    </row>
    <row r="95" spans="1:7" s="21" customFormat="1" ht="30.75" customHeight="1">
      <c r="A95" s="386" t="s">
        <v>1533</v>
      </c>
      <c r="B95" s="387"/>
      <c r="C95" s="387"/>
      <c r="D95" s="387"/>
      <c r="E95" s="387"/>
      <c r="F95" s="387"/>
      <c r="G95" s="388"/>
    </row>
    <row r="96" spans="1:7" ht="15" customHeight="1" thickBot="1">
      <c r="A96" s="438" t="s">
        <v>336</v>
      </c>
      <c r="B96" s="439"/>
      <c r="C96" s="439"/>
      <c r="D96" s="439"/>
      <c r="E96" s="439"/>
      <c r="F96" s="439"/>
      <c r="G96" s="440"/>
    </row>
    <row r="97" spans="1:25" s="32" customFormat="1" ht="362.25" customHeight="1" thickBot="1">
      <c r="A97" s="177"/>
      <c r="B97" s="178"/>
      <c r="C97" s="179"/>
      <c r="D97" s="178"/>
      <c r="E97" s="178"/>
      <c r="F97" s="178"/>
      <c r="G97" s="180"/>
      <c r="H97" s="3"/>
      <c r="I97" s="3"/>
      <c r="J97" s="3"/>
      <c r="K97" s="3"/>
      <c r="L97" s="3"/>
      <c r="M97" s="3"/>
      <c r="N97" s="3"/>
      <c r="O97" s="3"/>
      <c r="P97" s="3"/>
      <c r="Q97" s="3"/>
      <c r="R97" s="3"/>
      <c r="S97" s="3"/>
      <c r="T97" s="3"/>
      <c r="U97" s="3"/>
      <c r="V97" s="3"/>
      <c r="W97" s="3"/>
      <c r="X97" s="3"/>
      <c r="Y97" s="3"/>
    </row>
    <row r="98" spans="1:25" ht="16.5">
      <c r="A98" s="319" t="s">
        <v>65</v>
      </c>
      <c r="B98" s="320"/>
      <c r="C98" s="320"/>
      <c r="D98" s="320"/>
      <c r="E98" s="320"/>
      <c r="F98" s="320"/>
      <c r="G98" s="321"/>
    </row>
    <row r="99" spans="1:25" s="21" customFormat="1" ht="15.75">
      <c r="A99" s="37" t="s">
        <v>11</v>
      </c>
      <c r="B99" s="37" t="s">
        <v>13</v>
      </c>
      <c r="C99" s="345" t="s">
        <v>14</v>
      </c>
      <c r="D99" s="345"/>
      <c r="E99" s="345" t="s">
        <v>73</v>
      </c>
      <c r="F99" s="345"/>
      <c r="G99" s="37" t="s">
        <v>736</v>
      </c>
    </row>
    <row r="100" spans="1:25" s="21" customFormat="1" ht="50.1" customHeight="1">
      <c r="A100" s="82" t="s">
        <v>712</v>
      </c>
      <c r="B100" s="82">
        <v>5</v>
      </c>
      <c r="C100" s="392">
        <v>5</v>
      </c>
      <c r="D100" s="393"/>
      <c r="E100" s="82" t="s">
        <v>95</v>
      </c>
      <c r="F100" s="82">
        <v>1</v>
      </c>
      <c r="G100" s="41" t="s">
        <v>737</v>
      </c>
    </row>
    <row r="101" spans="1:25" s="21" customFormat="1" ht="50.1" customHeight="1">
      <c r="A101" s="82" t="s">
        <v>713</v>
      </c>
      <c r="B101" s="82">
        <v>7</v>
      </c>
      <c r="C101" s="392">
        <v>7</v>
      </c>
      <c r="D101" s="393"/>
      <c r="E101" s="82" t="s">
        <v>95</v>
      </c>
      <c r="F101" s="82">
        <v>1</v>
      </c>
      <c r="G101" s="41" t="s">
        <v>737</v>
      </c>
    </row>
    <row r="102" spans="1:25" s="21" customFormat="1" ht="50.1" customHeight="1">
      <c r="A102" s="82" t="s">
        <v>714</v>
      </c>
      <c r="B102" s="82">
        <v>19</v>
      </c>
      <c r="C102" s="392">
        <v>19</v>
      </c>
      <c r="D102" s="393"/>
      <c r="E102" s="82" t="s">
        <v>95</v>
      </c>
      <c r="F102" s="82" t="s">
        <v>95</v>
      </c>
      <c r="G102" s="41" t="s">
        <v>737</v>
      </c>
    </row>
    <row r="103" spans="1:25" s="21" customFormat="1" ht="50.1" customHeight="1">
      <c r="A103" s="82" t="s">
        <v>715</v>
      </c>
      <c r="B103" s="82">
        <v>15</v>
      </c>
      <c r="C103" s="392">
        <v>15</v>
      </c>
      <c r="D103" s="393"/>
      <c r="E103" s="82" t="s">
        <v>95</v>
      </c>
      <c r="F103" s="82">
        <v>1</v>
      </c>
      <c r="G103" s="41" t="s">
        <v>738</v>
      </c>
    </row>
    <row r="104" spans="1:25" s="21" customFormat="1" ht="50.1" customHeight="1">
      <c r="A104" s="82" t="s">
        <v>716</v>
      </c>
      <c r="B104" s="82">
        <v>11</v>
      </c>
      <c r="C104" s="392">
        <v>11</v>
      </c>
      <c r="D104" s="393"/>
      <c r="E104" s="82" t="s">
        <v>95</v>
      </c>
      <c r="F104" s="82" t="s">
        <v>95</v>
      </c>
      <c r="G104" s="41" t="s">
        <v>738</v>
      </c>
    </row>
    <row r="105" spans="1:25" s="21" customFormat="1" ht="50.1" customHeight="1">
      <c r="A105" s="82" t="s">
        <v>717</v>
      </c>
      <c r="B105" s="82">
        <v>4</v>
      </c>
      <c r="C105" s="392">
        <v>4</v>
      </c>
      <c r="D105" s="393"/>
      <c r="E105" s="82" t="s">
        <v>95</v>
      </c>
      <c r="F105" s="82" t="s">
        <v>95</v>
      </c>
      <c r="G105" s="41" t="s">
        <v>738</v>
      </c>
    </row>
    <row r="106" spans="1:25" s="21" customFormat="1" ht="50.1" customHeight="1">
      <c r="A106" s="82" t="s">
        <v>416</v>
      </c>
      <c r="B106" s="82">
        <v>2</v>
      </c>
      <c r="C106" s="392">
        <v>2</v>
      </c>
      <c r="D106" s="393"/>
      <c r="E106" s="82" t="s">
        <v>95</v>
      </c>
      <c r="F106" s="82" t="s">
        <v>95</v>
      </c>
      <c r="G106" s="41" t="s">
        <v>738</v>
      </c>
    </row>
    <row r="107" spans="1:25" ht="50.1" customHeight="1">
      <c r="A107" s="82" t="s">
        <v>417</v>
      </c>
      <c r="B107" s="82">
        <v>6</v>
      </c>
      <c r="C107" s="392">
        <v>6</v>
      </c>
      <c r="D107" s="393"/>
      <c r="E107" s="82" t="s">
        <v>95</v>
      </c>
      <c r="F107" s="82" t="s">
        <v>95</v>
      </c>
      <c r="G107" s="41" t="s">
        <v>738</v>
      </c>
    </row>
    <row r="108" spans="1:25" s="21" customFormat="1" ht="50.1" customHeight="1">
      <c r="A108" s="82" t="s">
        <v>739</v>
      </c>
      <c r="B108" s="82">
        <v>12</v>
      </c>
      <c r="C108" s="392">
        <v>12</v>
      </c>
      <c r="D108" s="393"/>
      <c r="E108" s="82" t="s">
        <v>95</v>
      </c>
      <c r="F108" s="82" t="s">
        <v>95</v>
      </c>
      <c r="G108" s="41" t="s">
        <v>738</v>
      </c>
    </row>
    <row r="109" spans="1:25" s="21" customFormat="1" ht="50.1" customHeight="1">
      <c r="A109" s="82" t="s">
        <v>718</v>
      </c>
      <c r="B109" s="82">
        <v>13</v>
      </c>
      <c r="C109" s="392">
        <v>13</v>
      </c>
      <c r="D109" s="393"/>
      <c r="E109" s="82" t="s">
        <v>95</v>
      </c>
      <c r="F109" s="82" t="s">
        <v>95</v>
      </c>
      <c r="G109" s="41" t="s">
        <v>738</v>
      </c>
    </row>
    <row r="110" spans="1:25" s="21" customFormat="1" ht="50.1" customHeight="1">
      <c r="A110" s="82" t="s">
        <v>719</v>
      </c>
      <c r="B110" s="82">
        <v>22</v>
      </c>
      <c r="C110" s="392">
        <v>22</v>
      </c>
      <c r="D110" s="393"/>
      <c r="E110" s="82" t="s">
        <v>95</v>
      </c>
      <c r="F110" s="82" t="s">
        <v>95</v>
      </c>
      <c r="G110" s="41" t="s">
        <v>738</v>
      </c>
    </row>
    <row r="111" spans="1:25" s="3" customFormat="1" ht="52.5" customHeight="1" thickBot="1">
      <c r="A111" s="181" t="s">
        <v>720</v>
      </c>
      <c r="B111" s="181">
        <v>18</v>
      </c>
      <c r="C111" s="432">
        <v>16</v>
      </c>
      <c r="D111" s="433"/>
      <c r="E111" s="405" t="s">
        <v>1534</v>
      </c>
      <c r="F111" s="434"/>
      <c r="G111" s="104" t="s">
        <v>738</v>
      </c>
    </row>
    <row r="112" spans="1:25" s="3" customFormat="1" ht="409.5" customHeight="1" thickBot="1">
      <c r="A112" s="182"/>
      <c r="B112" s="183"/>
      <c r="C112" s="184"/>
      <c r="D112" s="183"/>
      <c r="E112" s="183"/>
      <c r="F112" s="183"/>
      <c r="G112" s="185"/>
    </row>
    <row r="113" spans="1:7" ht="16.5">
      <c r="A113" s="319" t="s">
        <v>332</v>
      </c>
      <c r="B113" s="320"/>
      <c r="C113" s="320"/>
      <c r="D113" s="320"/>
      <c r="E113" s="320"/>
      <c r="F113" s="320"/>
      <c r="G113" s="321"/>
    </row>
    <row r="114" spans="1:7" ht="47.25">
      <c r="A114" s="39" t="s">
        <v>16</v>
      </c>
      <c r="B114" s="37" t="s">
        <v>17</v>
      </c>
      <c r="C114" s="37" t="s">
        <v>18</v>
      </c>
      <c r="D114" s="149" t="s">
        <v>19</v>
      </c>
      <c r="E114" s="37" t="s">
        <v>20</v>
      </c>
      <c r="F114" s="36" t="s">
        <v>1511</v>
      </c>
      <c r="G114" s="40" t="s">
        <v>21</v>
      </c>
    </row>
    <row r="115" spans="1:7" ht="81.75" customHeight="1">
      <c r="A115" s="153" t="s">
        <v>333</v>
      </c>
      <c r="B115" s="151" t="s">
        <v>176</v>
      </c>
      <c r="C115" s="151" t="s">
        <v>95</v>
      </c>
      <c r="D115" s="151" t="s">
        <v>709</v>
      </c>
      <c r="E115" s="151" t="s">
        <v>95</v>
      </c>
      <c r="F115" s="151" t="s">
        <v>95</v>
      </c>
      <c r="G115" s="57" t="s">
        <v>334</v>
      </c>
    </row>
    <row r="116" spans="1:7" s="21" customFormat="1" ht="339" customHeight="1">
      <c r="A116" s="153" t="s">
        <v>335</v>
      </c>
      <c r="B116" s="151" t="s">
        <v>177</v>
      </c>
      <c r="C116" s="151" t="s">
        <v>404</v>
      </c>
      <c r="D116" s="151" t="s">
        <v>405</v>
      </c>
      <c r="E116" s="155">
        <v>2</v>
      </c>
      <c r="F116" s="155" t="s">
        <v>1513</v>
      </c>
      <c r="G116" s="57" t="s">
        <v>334</v>
      </c>
    </row>
    <row r="117" spans="1:7" ht="140.25" customHeight="1">
      <c r="A117" s="153" t="s">
        <v>178</v>
      </c>
      <c r="B117" s="151" t="s">
        <v>179</v>
      </c>
      <c r="C117" s="151" t="s">
        <v>406</v>
      </c>
      <c r="D117" s="151" t="s">
        <v>407</v>
      </c>
      <c r="E117" s="155">
        <v>1.1000000000000001</v>
      </c>
      <c r="F117" s="155" t="s">
        <v>1514</v>
      </c>
      <c r="G117" s="57" t="s">
        <v>334</v>
      </c>
    </row>
    <row r="118" spans="1:7" s="21" customFormat="1" ht="111.75" customHeight="1">
      <c r="A118" s="153" t="s">
        <v>180</v>
      </c>
      <c r="B118" s="151" t="s">
        <v>181</v>
      </c>
      <c r="C118" s="151" t="s">
        <v>408</v>
      </c>
      <c r="D118" s="151" t="s">
        <v>409</v>
      </c>
      <c r="E118" s="155">
        <v>1.06</v>
      </c>
      <c r="F118" s="155" t="s">
        <v>1032</v>
      </c>
      <c r="G118" s="57" t="s">
        <v>334</v>
      </c>
    </row>
    <row r="119" spans="1:7" s="21" customFormat="1" ht="150" customHeight="1">
      <c r="A119" s="644" t="s">
        <v>182</v>
      </c>
      <c r="B119" s="400" t="s">
        <v>183</v>
      </c>
      <c r="C119" s="400" t="s">
        <v>410</v>
      </c>
      <c r="D119" s="400" t="s">
        <v>410</v>
      </c>
      <c r="E119" s="646">
        <v>0.96</v>
      </c>
      <c r="F119" s="648" t="s">
        <v>1512</v>
      </c>
      <c r="G119" s="650" t="s">
        <v>334</v>
      </c>
    </row>
    <row r="120" spans="1:7" ht="142.5" customHeight="1">
      <c r="A120" s="645"/>
      <c r="B120" s="402"/>
      <c r="C120" s="402"/>
      <c r="D120" s="402"/>
      <c r="E120" s="647"/>
      <c r="F120" s="649"/>
      <c r="G120" s="651"/>
    </row>
    <row r="121" spans="1:7" s="3" customFormat="1" ht="129.75" customHeight="1">
      <c r="A121" s="153" t="s">
        <v>184</v>
      </c>
      <c r="B121" s="151" t="s">
        <v>249</v>
      </c>
      <c r="C121" s="151" t="s">
        <v>411</v>
      </c>
      <c r="D121" s="151" t="s">
        <v>250</v>
      </c>
      <c r="E121" s="156">
        <v>1</v>
      </c>
      <c r="F121" s="155" t="s">
        <v>185</v>
      </c>
      <c r="G121" s="57" t="s">
        <v>334</v>
      </c>
    </row>
    <row r="122" spans="1:7" s="3" customFormat="1" ht="15.75">
      <c r="A122" s="305" t="s">
        <v>1030</v>
      </c>
      <c r="B122" s="313"/>
      <c r="C122" s="313"/>
      <c r="D122" s="313"/>
      <c r="E122" s="313"/>
      <c r="F122" s="313"/>
      <c r="G122" s="306"/>
    </row>
    <row r="123" spans="1:7" s="3" customFormat="1" ht="31.5">
      <c r="A123" s="37" t="s">
        <v>16</v>
      </c>
      <c r="B123" s="37" t="s">
        <v>17</v>
      </c>
      <c r="C123" s="37" t="s">
        <v>18</v>
      </c>
      <c r="D123" s="149" t="s">
        <v>19</v>
      </c>
      <c r="E123" s="37" t="s">
        <v>20</v>
      </c>
      <c r="F123" s="102" t="s">
        <v>224</v>
      </c>
      <c r="G123" s="36" t="s">
        <v>21</v>
      </c>
    </row>
    <row r="124" spans="1:7" s="3" customFormat="1" ht="409.5" customHeight="1">
      <c r="A124" s="275" t="s">
        <v>1516</v>
      </c>
      <c r="B124" s="267" t="s">
        <v>226</v>
      </c>
      <c r="C124" s="267" t="s">
        <v>227</v>
      </c>
      <c r="D124" s="267" t="s">
        <v>225</v>
      </c>
      <c r="E124" s="268" t="s">
        <v>95</v>
      </c>
      <c r="F124" s="267" t="s">
        <v>228</v>
      </c>
      <c r="G124" s="267" t="s">
        <v>1031</v>
      </c>
    </row>
    <row r="125" spans="1:7" s="3" customFormat="1" ht="393.75" customHeight="1">
      <c r="A125" s="276"/>
      <c r="B125" s="267"/>
      <c r="C125" s="267"/>
      <c r="D125" s="267"/>
      <c r="E125" s="268"/>
      <c r="F125" s="267"/>
      <c r="G125" s="267"/>
    </row>
    <row r="126" spans="1:7" s="3" customFormat="1" ht="15.75" customHeight="1">
      <c r="A126" s="276"/>
      <c r="B126" s="267"/>
      <c r="C126" s="267"/>
      <c r="D126" s="267"/>
      <c r="E126" s="268"/>
      <c r="F126" s="267"/>
      <c r="G126" s="267"/>
    </row>
    <row r="127" spans="1:7" s="3" customFormat="1" ht="210.75" customHeight="1">
      <c r="A127" s="158" t="s">
        <v>1515</v>
      </c>
      <c r="B127" s="267"/>
      <c r="C127" s="267"/>
      <c r="D127" s="267"/>
      <c r="E127" s="268"/>
      <c r="F127" s="267"/>
      <c r="G127" s="267"/>
    </row>
    <row r="128" spans="1:7" s="3" customFormat="1" ht="15.75">
      <c r="A128" s="305" t="s">
        <v>687</v>
      </c>
      <c r="B128" s="313"/>
      <c r="C128" s="313"/>
      <c r="D128" s="313"/>
      <c r="E128" s="313"/>
      <c r="F128" s="313"/>
      <c r="G128" s="306"/>
    </row>
    <row r="129" spans="1:7" s="3" customFormat="1" ht="31.5">
      <c r="A129" s="100" t="s">
        <v>16</v>
      </c>
      <c r="B129" s="100" t="s">
        <v>17</v>
      </c>
      <c r="C129" s="100" t="s">
        <v>18</v>
      </c>
      <c r="D129" s="149" t="s">
        <v>19</v>
      </c>
      <c r="E129" s="100" t="s">
        <v>20</v>
      </c>
      <c r="F129" s="102" t="s">
        <v>224</v>
      </c>
      <c r="G129" s="102" t="s">
        <v>21</v>
      </c>
    </row>
    <row r="130" spans="1:7" s="3" customFormat="1" ht="306.75" customHeight="1">
      <c r="A130" s="151" t="s">
        <v>1518</v>
      </c>
      <c r="B130" s="101" t="s">
        <v>688</v>
      </c>
      <c r="C130" s="101" t="s">
        <v>689</v>
      </c>
      <c r="D130" s="101" t="s">
        <v>690</v>
      </c>
      <c r="E130" s="103" t="s">
        <v>95</v>
      </c>
      <c r="F130" s="101" t="s">
        <v>691</v>
      </c>
      <c r="G130" s="101" t="s">
        <v>692</v>
      </c>
    </row>
    <row r="131" spans="1:7" s="3" customFormat="1" ht="105" customHeight="1">
      <c r="A131" s="280" t="s">
        <v>1535</v>
      </c>
      <c r="B131" s="267" t="s">
        <v>688</v>
      </c>
      <c r="C131" s="267" t="s">
        <v>689</v>
      </c>
      <c r="D131" s="267" t="s">
        <v>690</v>
      </c>
      <c r="E131" s="268" t="s">
        <v>95</v>
      </c>
      <c r="F131" s="267" t="s">
        <v>691</v>
      </c>
      <c r="G131" s="400" t="s">
        <v>1029</v>
      </c>
    </row>
    <row r="132" spans="1:7" s="3" customFormat="1" ht="382.5" customHeight="1">
      <c r="A132" s="267"/>
      <c r="B132" s="267"/>
      <c r="C132" s="267"/>
      <c r="D132" s="267"/>
      <c r="E132" s="268"/>
      <c r="F132" s="267"/>
      <c r="G132" s="401"/>
    </row>
    <row r="133" spans="1:7" s="3" customFormat="1" ht="352.5" customHeight="1">
      <c r="A133" s="267"/>
      <c r="B133" s="267"/>
      <c r="C133" s="267"/>
      <c r="D133" s="267"/>
      <c r="E133" s="268"/>
      <c r="F133" s="267"/>
      <c r="G133" s="401"/>
    </row>
    <row r="134" spans="1:7" s="3" customFormat="1" ht="250.5" customHeight="1">
      <c r="A134" s="267"/>
      <c r="B134" s="267"/>
      <c r="C134" s="267"/>
      <c r="D134" s="267"/>
      <c r="E134" s="268"/>
      <c r="F134" s="267"/>
      <c r="G134" s="402"/>
    </row>
    <row r="135" spans="1:7" s="3" customFormat="1" ht="18.75" customHeight="1">
      <c r="A135" s="305" t="s">
        <v>693</v>
      </c>
      <c r="B135" s="313"/>
      <c r="C135" s="313"/>
      <c r="D135" s="313"/>
      <c r="E135" s="313"/>
      <c r="F135" s="313"/>
      <c r="G135" s="306"/>
    </row>
    <row r="136" spans="1:7" s="3" customFormat="1" ht="31.5">
      <c r="A136" s="100" t="s">
        <v>16</v>
      </c>
      <c r="B136" s="100" t="s">
        <v>17</v>
      </c>
      <c r="C136" s="100" t="s">
        <v>18</v>
      </c>
      <c r="D136" s="149" t="s">
        <v>19</v>
      </c>
      <c r="E136" s="100" t="s">
        <v>20</v>
      </c>
      <c r="F136" s="102" t="s">
        <v>224</v>
      </c>
      <c r="G136" s="102" t="s">
        <v>21</v>
      </c>
    </row>
    <row r="137" spans="1:7" s="3" customFormat="1" ht="115.5" customHeight="1">
      <c r="A137" s="267" t="s">
        <v>1517</v>
      </c>
      <c r="B137" s="278" t="s">
        <v>688</v>
      </c>
      <c r="C137" s="278" t="s">
        <v>689</v>
      </c>
      <c r="D137" s="278" t="s">
        <v>690</v>
      </c>
      <c r="E137" s="279" t="s">
        <v>95</v>
      </c>
      <c r="F137" s="278" t="s">
        <v>691</v>
      </c>
      <c r="G137" s="278" t="s">
        <v>694</v>
      </c>
    </row>
    <row r="138" spans="1:7" s="3" customFormat="1" ht="361.5" customHeight="1">
      <c r="A138" s="277"/>
      <c r="B138" s="278"/>
      <c r="C138" s="278"/>
      <c r="D138" s="278"/>
      <c r="E138" s="279"/>
      <c r="F138" s="278"/>
      <c r="G138" s="278"/>
    </row>
    <row r="139" spans="1:7" s="3" customFormat="1" ht="15.75">
      <c r="A139" s="305" t="s">
        <v>339</v>
      </c>
      <c r="B139" s="313"/>
      <c r="C139" s="313"/>
      <c r="D139" s="313"/>
      <c r="E139" s="313"/>
      <c r="F139" s="313"/>
      <c r="G139" s="306"/>
    </row>
    <row r="140" spans="1:7" s="3" customFormat="1" ht="31.5">
      <c r="A140" s="100" t="s">
        <v>16</v>
      </c>
      <c r="B140" s="100" t="s">
        <v>17</v>
      </c>
      <c r="C140" s="100" t="s">
        <v>18</v>
      </c>
      <c r="D140" s="149" t="s">
        <v>19</v>
      </c>
      <c r="E140" s="100" t="s">
        <v>20</v>
      </c>
      <c r="F140" s="102" t="s">
        <v>224</v>
      </c>
      <c r="G140" s="102" t="s">
        <v>21</v>
      </c>
    </row>
    <row r="141" spans="1:7" s="3" customFormat="1" ht="123.75" customHeight="1">
      <c r="A141" s="280" t="s">
        <v>1536</v>
      </c>
      <c r="B141" s="267" t="s">
        <v>226</v>
      </c>
      <c r="C141" s="267" t="s">
        <v>227</v>
      </c>
      <c r="D141" s="267" t="s">
        <v>225</v>
      </c>
      <c r="E141" s="268" t="s">
        <v>95</v>
      </c>
      <c r="F141" s="267" t="s">
        <v>228</v>
      </c>
      <c r="G141" s="267" t="s">
        <v>1531</v>
      </c>
    </row>
    <row r="142" spans="1:7" s="3" customFormat="1" ht="384" customHeight="1">
      <c r="A142" s="267"/>
      <c r="B142" s="267"/>
      <c r="C142" s="267"/>
      <c r="D142" s="267"/>
      <c r="E142" s="268"/>
      <c r="F142" s="267"/>
      <c r="G142" s="267"/>
    </row>
    <row r="143" spans="1:7" s="3" customFormat="1" ht="393.75" customHeight="1">
      <c r="A143" s="267"/>
      <c r="B143" s="267"/>
      <c r="C143" s="267"/>
      <c r="D143" s="267"/>
      <c r="E143" s="268"/>
      <c r="F143" s="267"/>
      <c r="G143" s="267"/>
    </row>
    <row r="144" spans="1:7" s="3" customFormat="1" ht="409.5" customHeight="1">
      <c r="A144" s="267"/>
      <c r="B144" s="267"/>
      <c r="C144" s="267"/>
      <c r="D144" s="267"/>
      <c r="E144" s="268"/>
      <c r="F144" s="267"/>
      <c r="G144" s="267"/>
    </row>
    <row r="145" spans="1:7" s="3" customFormat="1" ht="15.75">
      <c r="A145" s="305" t="s">
        <v>696</v>
      </c>
      <c r="B145" s="313"/>
      <c r="C145" s="313"/>
      <c r="D145" s="313"/>
      <c r="E145" s="313"/>
      <c r="F145" s="313"/>
      <c r="G145" s="306"/>
    </row>
    <row r="146" spans="1:7" s="3" customFormat="1" ht="31.5">
      <c r="A146" s="100" t="s">
        <v>16</v>
      </c>
      <c r="B146" s="100" t="s">
        <v>17</v>
      </c>
      <c r="C146" s="100" t="s">
        <v>18</v>
      </c>
      <c r="D146" s="149" t="s">
        <v>19</v>
      </c>
      <c r="E146" s="100" t="s">
        <v>20</v>
      </c>
      <c r="F146" s="102" t="s">
        <v>224</v>
      </c>
      <c r="G146" s="102" t="s">
        <v>21</v>
      </c>
    </row>
    <row r="147" spans="1:7" s="3" customFormat="1" ht="408.75" customHeight="1">
      <c r="A147" s="278" t="s">
        <v>697</v>
      </c>
      <c r="B147" s="278" t="s">
        <v>226</v>
      </c>
      <c r="C147" s="278" t="s">
        <v>227</v>
      </c>
      <c r="D147" s="278" t="s">
        <v>225</v>
      </c>
      <c r="E147" s="279" t="s">
        <v>95</v>
      </c>
      <c r="F147" s="278" t="s">
        <v>228</v>
      </c>
      <c r="G147" s="280" t="s">
        <v>1550</v>
      </c>
    </row>
    <row r="148" spans="1:7" s="3" customFormat="1" ht="182.25" customHeight="1">
      <c r="A148" s="278"/>
      <c r="B148" s="278"/>
      <c r="C148" s="278"/>
      <c r="D148" s="278"/>
      <c r="E148" s="279"/>
      <c r="F148" s="278"/>
      <c r="G148" s="278"/>
    </row>
    <row r="149" spans="1:7" s="3" customFormat="1" ht="200.25" customHeight="1">
      <c r="A149" s="281" t="s">
        <v>1544</v>
      </c>
      <c r="B149" s="267" t="s">
        <v>226</v>
      </c>
      <c r="C149" s="267" t="s">
        <v>227</v>
      </c>
      <c r="D149" s="267" t="s">
        <v>225</v>
      </c>
      <c r="E149" s="268" t="s">
        <v>95</v>
      </c>
      <c r="F149" s="267" t="s">
        <v>228</v>
      </c>
      <c r="G149" s="267" t="s">
        <v>1029</v>
      </c>
    </row>
    <row r="150" spans="1:7" s="3" customFormat="1" ht="303.75" customHeight="1">
      <c r="A150" s="282"/>
      <c r="B150" s="267"/>
      <c r="C150" s="267"/>
      <c r="D150" s="267"/>
      <c r="E150" s="268"/>
      <c r="F150" s="267"/>
      <c r="G150" s="267"/>
    </row>
    <row r="151" spans="1:7" s="3" customFormat="1" ht="15.75">
      <c r="A151" s="305" t="s">
        <v>698</v>
      </c>
      <c r="B151" s="313"/>
      <c r="C151" s="313"/>
      <c r="D151" s="313"/>
      <c r="E151" s="313"/>
      <c r="F151" s="313"/>
      <c r="G151" s="306"/>
    </row>
    <row r="152" spans="1:7" s="3" customFormat="1" ht="31.5">
      <c r="A152" s="100" t="s">
        <v>16</v>
      </c>
      <c r="B152" s="100" t="s">
        <v>17</v>
      </c>
      <c r="C152" s="100" t="s">
        <v>18</v>
      </c>
      <c r="D152" s="149" t="s">
        <v>19</v>
      </c>
      <c r="E152" s="100" t="s">
        <v>20</v>
      </c>
      <c r="F152" s="102" t="s">
        <v>224</v>
      </c>
      <c r="G152" s="102" t="s">
        <v>21</v>
      </c>
    </row>
    <row r="153" spans="1:7" s="3" customFormat="1" ht="409.5" customHeight="1">
      <c r="A153" s="654" t="s">
        <v>1537</v>
      </c>
      <c r="B153" s="405" t="s">
        <v>1538</v>
      </c>
      <c r="C153" s="405" t="s">
        <v>1539</v>
      </c>
      <c r="D153" s="405" t="s">
        <v>1540</v>
      </c>
      <c r="E153" s="403" t="s">
        <v>1541</v>
      </c>
      <c r="F153" s="405" t="s">
        <v>1542</v>
      </c>
      <c r="G153" s="405" t="s">
        <v>1543</v>
      </c>
    </row>
    <row r="154" spans="1:7" s="3" customFormat="1" ht="409.6" customHeight="1">
      <c r="A154" s="431"/>
      <c r="B154" s="406"/>
      <c r="C154" s="406"/>
      <c r="D154" s="406"/>
      <c r="E154" s="404"/>
      <c r="F154" s="406"/>
      <c r="G154" s="406"/>
    </row>
    <row r="155" spans="1:7" s="3" customFormat="1" ht="15.75">
      <c r="A155" s="305" t="s">
        <v>699</v>
      </c>
      <c r="B155" s="313"/>
      <c r="C155" s="313"/>
      <c r="D155" s="313"/>
      <c r="E155" s="313"/>
      <c r="F155" s="313"/>
      <c r="G155" s="306"/>
    </row>
    <row r="156" spans="1:7" s="3" customFormat="1" ht="31.5">
      <c r="A156" s="100" t="s">
        <v>16</v>
      </c>
      <c r="B156" s="100" t="s">
        <v>17</v>
      </c>
      <c r="C156" s="100" t="s">
        <v>18</v>
      </c>
      <c r="D156" s="149" t="s">
        <v>19</v>
      </c>
      <c r="E156" s="100" t="s">
        <v>20</v>
      </c>
      <c r="F156" s="102" t="s">
        <v>224</v>
      </c>
      <c r="G156" s="102" t="s">
        <v>21</v>
      </c>
    </row>
    <row r="157" spans="1:7" s="3" customFormat="1" ht="409.6" customHeight="1">
      <c r="A157" s="405" t="s">
        <v>1545</v>
      </c>
      <c r="B157" s="411" t="s">
        <v>226</v>
      </c>
      <c r="C157" s="411" t="s">
        <v>227</v>
      </c>
      <c r="D157" s="411" t="s">
        <v>225</v>
      </c>
      <c r="E157" s="652" t="s">
        <v>695</v>
      </c>
      <c r="F157" s="411" t="s">
        <v>228</v>
      </c>
      <c r="G157" s="389" t="s">
        <v>700</v>
      </c>
    </row>
    <row r="158" spans="1:7" s="3" customFormat="1" ht="409.5" customHeight="1">
      <c r="A158" s="409"/>
      <c r="B158" s="412"/>
      <c r="C158" s="412"/>
      <c r="D158" s="412"/>
      <c r="E158" s="653"/>
      <c r="F158" s="412"/>
      <c r="G158" s="390"/>
    </row>
    <row r="159" spans="1:7" s="3" customFormat="1" ht="409.5" customHeight="1">
      <c r="A159" s="409"/>
      <c r="B159" s="412"/>
      <c r="C159" s="412"/>
      <c r="D159" s="412"/>
      <c r="E159" s="653"/>
      <c r="F159" s="412"/>
      <c r="G159" s="390"/>
    </row>
    <row r="160" spans="1:7" s="3" customFormat="1" ht="215.25" customHeight="1">
      <c r="A160" s="410"/>
      <c r="B160" s="406"/>
      <c r="C160" s="406"/>
      <c r="D160" s="406"/>
      <c r="E160" s="404"/>
      <c r="F160" s="406"/>
      <c r="G160" s="391"/>
    </row>
    <row r="161" spans="1:7" s="3" customFormat="1" ht="15.75">
      <c r="A161" s="305" t="s">
        <v>701</v>
      </c>
      <c r="B161" s="313"/>
      <c r="C161" s="313"/>
      <c r="D161" s="313"/>
      <c r="E161" s="313"/>
      <c r="F161" s="313"/>
      <c r="G161" s="306"/>
    </row>
    <row r="162" spans="1:7" s="3" customFormat="1" ht="31.5">
      <c r="A162" s="100" t="s">
        <v>16</v>
      </c>
      <c r="B162" s="100" t="s">
        <v>17</v>
      </c>
      <c r="C162" s="100" t="s">
        <v>18</v>
      </c>
      <c r="D162" s="149" t="s">
        <v>19</v>
      </c>
      <c r="E162" s="100" t="s">
        <v>20</v>
      </c>
      <c r="F162" s="102" t="s">
        <v>224</v>
      </c>
      <c r="G162" s="102" t="s">
        <v>21</v>
      </c>
    </row>
    <row r="163" spans="1:7" s="3" customFormat="1" ht="399" customHeight="1">
      <c r="A163" s="655" t="s">
        <v>1519</v>
      </c>
      <c r="B163" s="278" t="s">
        <v>226</v>
      </c>
      <c r="C163" s="278" t="s">
        <v>227</v>
      </c>
      <c r="D163" s="278" t="s">
        <v>225</v>
      </c>
      <c r="E163" s="279" t="s">
        <v>95</v>
      </c>
      <c r="F163" s="278" t="s">
        <v>228</v>
      </c>
      <c r="G163" s="385" t="s">
        <v>702</v>
      </c>
    </row>
    <row r="164" spans="1:7" s="3" customFormat="1" ht="79.5" customHeight="1">
      <c r="A164" s="655"/>
      <c r="B164" s="278"/>
      <c r="C164" s="278"/>
      <c r="D164" s="278"/>
      <c r="E164" s="279"/>
      <c r="F164" s="278"/>
      <c r="G164" s="385"/>
    </row>
    <row r="165" spans="1:7" s="3" customFormat="1" ht="15.75">
      <c r="A165" s="305" t="s">
        <v>703</v>
      </c>
      <c r="B165" s="313"/>
      <c r="C165" s="313"/>
      <c r="D165" s="313"/>
      <c r="E165" s="313"/>
      <c r="F165" s="313"/>
      <c r="G165" s="306"/>
    </row>
    <row r="166" spans="1:7" s="3" customFormat="1" ht="31.5">
      <c r="A166" s="100" t="s">
        <v>16</v>
      </c>
      <c r="B166" s="100" t="s">
        <v>17</v>
      </c>
      <c r="C166" s="100" t="s">
        <v>18</v>
      </c>
      <c r="D166" s="149" t="s">
        <v>19</v>
      </c>
      <c r="E166" s="100" t="s">
        <v>20</v>
      </c>
      <c r="F166" s="102" t="s">
        <v>224</v>
      </c>
      <c r="G166" s="102" t="s">
        <v>21</v>
      </c>
    </row>
    <row r="167" spans="1:7" s="3" customFormat="1" ht="45">
      <c r="A167" s="105" t="s">
        <v>1520</v>
      </c>
      <c r="B167" s="68" t="s">
        <v>226</v>
      </c>
      <c r="C167" s="68" t="s">
        <v>227</v>
      </c>
      <c r="D167" s="68" t="s">
        <v>225</v>
      </c>
      <c r="E167" s="69" t="s">
        <v>95</v>
      </c>
      <c r="F167" s="68" t="s">
        <v>228</v>
      </c>
      <c r="G167" s="70" t="s">
        <v>704</v>
      </c>
    </row>
    <row r="168" spans="1:7" s="3" customFormat="1" ht="15.75">
      <c r="A168" s="305" t="s">
        <v>705</v>
      </c>
      <c r="B168" s="313"/>
      <c r="C168" s="313"/>
      <c r="D168" s="313"/>
      <c r="E168" s="313"/>
      <c r="F168" s="313"/>
      <c r="G168" s="306"/>
    </row>
    <row r="169" spans="1:7" s="3" customFormat="1" ht="31.5">
      <c r="A169" s="100" t="s">
        <v>16</v>
      </c>
      <c r="B169" s="100" t="s">
        <v>17</v>
      </c>
      <c r="C169" s="100" t="s">
        <v>18</v>
      </c>
      <c r="D169" s="149" t="s">
        <v>19</v>
      </c>
      <c r="E169" s="100" t="s">
        <v>20</v>
      </c>
      <c r="F169" s="102" t="s">
        <v>224</v>
      </c>
      <c r="G169" s="102" t="s">
        <v>21</v>
      </c>
    </row>
    <row r="170" spans="1:7" s="3" customFormat="1" ht="81.75" customHeight="1">
      <c r="A170" s="267" t="s">
        <v>1521</v>
      </c>
      <c r="B170" s="278" t="s">
        <v>226</v>
      </c>
      <c r="C170" s="278" t="s">
        <v>227</v>
      </c>
      <c r="D170" s="278" t="s">
        <v>225</v>
      </c>
      <c r="E170" s="279" t="s">
        <v>95</v>
      </c>
      <c r="F170" s="278" t="s">
        <v>228</v>
      </c>
      <c r="G170" s="385" t="s">
        <v>706</v>
      </c>
    </row>
    <row r="171" spans="1:7" s="3" customFormat="1" ht="372.75" customHeight="1">
      <c r="A171" s="267"/>
      <c r="B171" s="278"/>
      <c r="C171" s="278"/>
      <c r="D171" s="278"/>
      <c r="E171" s="279"/>
      <c r="F171" s="278"/>
      <c r="G171" s="385"/>
    </row>
    <row r="172" spans="1:7" s="3" customFormat="1" ht="15.75">
      <c r="A172" s="305" t="s">
        <v>707</v>
      </c>
      <c r="B172" s="313"/>
      <c r="C172" s="313"/>
      <c r="D172" s="313"/>
      <c r="E172" s="313"/>
      <c r="F172" s="313"/>
      <c r="G172" s="306"/>
    </row>
    <row r="173" spans="1:7" s="3" customFormat="1" ht="31.5">
      <c r="A173" s="100" t="s">
        <v>16</v>
      </c>
      <c r="B173" s="100" t="s">
        <v>17</v>
      </c>
      <c r="C173" s="100" t="s">
        <v>18</v>
      </c>
      <c r="D173" s="149" t="s">
        <v>19</v>
      </c>
      <c r="E173" s="100" t="s">
        <v>20</v>
      </c>
      <c r="F173" s="102" t="s">
        <v>224</v>
      </c>
      <c r="G173" s="102" t="s">
        <v>21</v>
      </c>
    </row>
    <row r="174" spans="1:7" s="3" customFormat="1" ht="354" customHeight="1">
      <c r="A174" s="105" t="s">
        <v>1522</v>
      </c>
      <c r="B174" s="68" t="s">
        <v>226</v>
      </c>
      <c r="C174" s="68" t="s">
        <v>227</v>
      </c>
      <c r="D174" s="68" t="s">
        <v>225</v>
      </c>
      <c r="E174" s="69" t="s">
        <v>95</v>
      </c>
      <c r="F174" s="68" t="s">
        <v>228</v>
      </c>
      <c r="G174" s="70" t="s">
        <v>708</v>
      </c>
    </row>
    <row r="175" spans="1:7" ht="15.75" customHeight="1">
      <c r="A175" s="506" t="s">
        <v>123</v>
      </c>
      <c r="B175" s="507"/>
      <c r="C175" s="507"/>
      <c r="D175" s="507"/>
      <c r="E175" s="507"/>
      <c r="F175" s="507"/>
      <c r="G175" s="508"/>
    </row>
    <row r="176" spans="1:7" ht="15.75">
      <c r="A176" s="305" t="s">
        <v>107</v>
      </c>
      <c r="B176" s="313"/>
      <c r="C176" s="313"/>
      <c r="D176" s="313"/>
      <c r="E176" s="313"/>
      <c r="F176" s="313"/>
      <c r="G176" s="306"/>
    </row>
    <row r="177" spans="1:7" ht="15.75">
      <c r="A177" s="305" t="s">
        <v>588</v>
      </c>
      <c r="B177" s="313"/>
      <c r="C177" s="313"/>
      <c r="D177" s="313"/>
      <c r="E177" s="313"/>
      <c r="F177" s="313"/>
      <c r="G177" s="306"/>
    </row>
    <row r="178" spans="1:7" s="21" customFormat="1" ht="31.5">
      <c r="A178" s="100" t="s">
        <v>16</v>
      </c>
      <c r="B178" s="100" t="s">
        <v>17</v>
      </c>
      <c r="C178" s="100" t="s">
        <v>18</v>
      </c>
      <c r="D178" s="149" t="s">
        <v>19</v>
      </c>
      <c r="E178" s="100" t="s">
        <v>20</v>
      </c>
      <c r="F178" s="102" t="s">
        <v>224</v>
      </c>
      <c r="G178" s="102" t="s">
        <v>21</v>
      </c>
    </row>
    <row r="179" spans="1:7" ht="96.75" customHeight="1">
      <c r="A179" s="98" t="s">
        <v>108</v>
      </c>
      <c r="B179" s="98" t="s">
        <v>146</v>
      </c>
      <c r="C179" s="151" t="s">
        <v>1523</v>
      </c>
      <c r="D179" s="98" t="s">
        <v>119</v>
      </c>
      <c r="E179" s="90">
        <v>1</v>
      </c>
      <c r="F179" s="88" t="s">
        <v>761</v>
      </c>
      <c r="G179" s="98" t="s">
        <v>762</v>
      </c>
    </row>
    <row r="180" spans="1:7" s="21" customFormat="1" ht="265.5" customHeight="1">
      <c r="A180" s="98" t="s">
        <v>109</v>
      </c>
      <c r="B180" s="98" t="s">
        <v>147</v>
      </c>
      <c r="C180" s="98" t="s">
        <v>148</v>
      </c>
      <c r="D180" s="98" t="s">
        <v>119</v>
      </c>
      <c r="E180" s="90">
        <v>1</v>
      </c>
      <c r="F180" s="88" t="s">
        <v>763</v>
      </c>
      <c r="G180" s="98" t="s">
        <v>764</v>
      </c>
    </row>
    <row r="181" spans="1:7" s="21" customFormat="1" ht="98.25" customHeight="1">
      <c r="A181" s="98" t="s">
        <v>581</v>
      </c>
      <c r="B181" s="98" t="s">
        <v>147</v>
      </c>
      <c r="C181" s="98" t="s">
        <v>582</v>
      </c>
      <c r="D181" s="98" t="s">
        <v>583</v>
      </c>
      <c r="E181" s="90">
        <v>1</v>
      </c>
      <c r="F181" s="88" t="s">
        <v>584</v>
      </c>
      <c r="G181" s="98" t="s">
        <v>585</v>
      </c>
    </row>
    <row r="182" spans="1:7" s="21" customFormat="1" ht="51" customHeight="1">
      <c r="A182" s="98" t="s">
        <v>219</v>
      </c>
      <c r="B182" s="98" t="s">
        <v>220</v>
      </c>
      <c r="C182" s="98" t="s">
        <v>765</v>
      </c>
      <c r="D182" s="98" t="s">
        <v>119</v>
      </c>
      <c r="E182" s="90">
        <v>1</v>
      </c>
      <c r="F182" s="88" t="s">
        <v>348</v>
      </c>
      <c r="G182" s="98" t="s">
        <v>221</v>
      </c>
    </row>
    <row r="183" spans="1:7" ht="103.5" customHeight="1">
      <c r="A183" s="98" t="s">
        <v>349</v>
      </c>
      <c r="B183" s="98" t="s">
        <v>350</v>
      </c>
      <c r="C183" s="98" t="s">
        <v>351</v>
      </c>
      <c r="D183" s="98" t="s">
        <v>119</v>
      </c>
      <c r="E183" s="90">
        <v>1</v>
      </c>
      <c r="F183" s="88" t="s">
        <v>586</v>
      </c>
      <c r="G183" s="98" t="s">
        <v>587</v>
      </c>
    </row>
    <row r="184" spans="1:7" s="21" customFormat="1" ht="103.5" customHeight="1">
      <c r="A184" s="98" t="s">
        <v>352</v>
      </c>
      <c r="B184" s="98" t="s">
        <v>118</v>
      </c>
      <c r="C184" s="98" t="s">
        <v>353</v>
      </c>
      <c r="D184" s="98" t="s">
        <v>354</v>
      </c>
      <c r="E184" s="90">
        <v>1</v>
      </c>
      <c r="F184" s="88" t="s">
        <v>766</v>
      </c>
      <c r="G184" s="98" t="s">
        <v>355</v>
      </c>
    </row>
    <row r="185" spans="1:7" ht="15.75">
      <c r="A185" s="305" t="s">
        <v>356</v>
      </c>
      <c r="B185" s="313"/>
      <c r="C185" s="313"/>
      <c r="D185" s="313"/>
      <c r="E185" s="313"/>
      <c r="F185" s="313"/>
      <c r="G185" s="306"/>
    </row>
    <row r="186" spans="1:7" s="21" customFormat="1" ht="31.5">
      <c r="A186" s="100" t="s">
        <v>16</v>
      </c>
      <c r="B186" s="100" t="s">
        <v>17</v>
      </c>
      <c r="C186" s="100" t="s">
        <v>18</v>
      </c>
      <c r="D186" s="149" t="s">
        <v>19</v>
      </c>
      <c r="E186" s="100" t="s">
        <v>20</v>
      </c>
      <c r="F186" s="102" t="s">
        <v>224</v>
      </c>
      <c r="G186" s="102" t="s">
        <v>21</v>
      </c>
    </row>
    <row r="187" spans="1:7" ht="269.25" customHeight="1">
      <c r="A187" s="269" t="s">
        <v>357</v>
      </c>
      <c r="B187" s="269" t="s">
        <v>767</v>
      </c>
      <c r="C187" s="269" t="s">
        <v>768</v>
      </c>
      <c r="D187" s="267" t="s">
        <v>1524</v>
      </c>
      <c r="E187" s="270">
        <v>1</v>
      </c>
      <c r="F187" s="267" t="s">
        <v>1525</v>
      </c>
      <c r="G187" s="281" t="s">
        <v>1546</v>
      </c>
    </row>
    <row r="188" spans="1:7" s="21" customFormat="1" ht="237.75" customHeight="1">
      <c r="A188" s="269"/>
      <c r="B188" s="269"/>
      <c r="C188" s="269"/>
      <c r="D188" s="269"/>
      <c r="E188" s="270"/>
      <c r="F188" s="269"/>
      <c r="G188" s="328"/>
    </row>
    <row r="189" spans="1:7" s="21" customFormat="1" ht="94.5" customHeight="1">
      <c r="A189" s="269"/>
      <c r="B189" s="269"/>
      <c r="C189" s="269"/>
      <c r="D189" s="269"/>
      <c r="E189" s="270"/>
      <c r="F189" s="269"/>
      <c r="G189" s="328"/>
    </row>
    <row r="190" spans="1:7" s="21" customFormat="1" ht="389.25" customHeight="1">
      <c r="A190" s="269"/>
      <c r="B190" s="269"/>
      <c r="C190" s="269"/>
      <c r="D190" s="269"/>
      <c r="E190" s="270"/>
      <c r="F190" s="269"/>
      <c r="G190" s="328"/>
    </row>
    <row r="191" spans="1:7" s="21" customFormat="1" ht="15.75">
      <c r="A191" s="305" t="s">
        <v>110</v>
      </c>
      <c r="B191" s="313"/>
      <c r="C191" s="313"/>
      <c r="D191" s="313"/>
      <c r="E191" s="313"/>
      <c r="F191" s="313"/>
      <c r="G191" s="306"/>
    </row>
    <row r="192" spans="1:7" s="21" customFormat="1" ht="31.5">
      <c r="A192" s="100" t="s">
        <v>16</v>
      </c>
      <c r="B192" s="100" t="s">
        <v>17</v>
      </c>
      <c r="C192" s="100" t="s">
        <v>18</v>
      </c>
      <c r="D192" s="149" t="s">
        <v>19</v>
      </c>
      <c r="E192" s="100" t="s">
        <v>20</v>
      </c>
      <c r="F192" s="102" t="s">
        <v>224</v>
      </c>
      <c r="G192" s="102" t="s">
        <v>21</v>
      </c>
    </row>
    <row r="193" spans="1:7" s="21" customFormat="1" ht="84.75" customHeight="1">
      <c r="A193" s="89" t="s">
        <v>111</v>
      </c>
      <c r="B193" s="89" t="s">
        <v>116</v>
      </c>
      <c r="C193" s="89" t="s">
        <v>769</v>
      </c>
      <c r="D193" s="89" t="s">
        <v>358</v>
      </c>
      <c r="E193" s="90">
        <v>1</v>
      </c>
      <c r="F193" s="89" t="s">
        <v>359</v>
      </c>
      <c r="G193" s="89" t="s">
        <v>360</v>
      </c>
    </row>
    <row r="194" spans="1:7" s="21" customFormat="1" ht="120.75" customHeight="1">
      <c r="A194" s="89" t="s">
        <v>361</v>
      </c>
      <c r="B194" s="89" t="s">
        <v>146</v>
      </c>
      <c r="C194" s="89" t="s">
        <v>362</v>
      </c>
      <c r="D194" s="89" t="s">
        <v>358</v>
      </c>
      <c r="E194" s="90">
        <v>0.85</v>
      </c>
      <c r="F194" s="89" t="s">
        <v>149</v>
      </c>
      <c r="G194" s="89" t="s">
        <v>363</v>
      </c>
    </row>
    <row r="195" spans="1:7" s="21" customFormat="1" ht="77.25" customHeight="1">
      <c r="A195" s="93" t="s">
        <v>364</v>
      </c>
      <c r="B195" s="93" t="s">
        <v>365</v>
      </c>
      <c r="C195" s="93" t="s">
        <v>770</v>
      </c>
      <c r="D195" s="93" t="s">
        <v>358</v>
      </c>
      <c r="E195" s="91">
        <v>0.7</v>
      </c>
      <c r="F195" s="93" t="s">
        <v>771</v>
      </c>
      <c r="G195" s="93" t="s">
        <v>772</v>
      </c>
    </row>
    <row r="196" spans="1:7" ht="45">
      <c r="A196" s="93" t="s">
        <v>773</v>
      </c>
      <c r="B196" s="89" t="s">
        <v>774</v>
      </c>
      <c r="C196" s="89" t="s">
        <v>775</v>
      </c>
      <c r="D196" s="89" t="s">
        <v>119</v>
      </c>
      <c r="E196" s="90">
        <v>0.7</v>
      </c>
      <c r="F196" s="89" t="s">
        <v>776</v>
      </c>
      <c r="G196" s="89" t="s">
        <v>777</v>
      </c>
    </row>
    <row r="197" spans="1:7" ht="86.25" customHeight="1">
      <c r="A197" s="89" t="s">
        <v>367</v>
      </c>
      <c r="B197" s="86" t="s">
        <v>146</v>
      </c>
      <c r="C197" s="105" t="s">
        <v>778</v>
      </c>
      <c r="D197" s="86" t="s">
        <v>358</v>
      </c>
      <c r="E197" s="92">
        <v>0.8</v>
      </c>
      <c r="F197" s="86" t="s">
        <v>779</v>
      </c>
      <c r="G197" s="86" t="s">
        <v>366</v>
      </c>
    </row>
    <row r="198" spans="1:7" ht="15.75">
      <c r="A198" s="305" t="s">
        <v>368</v>
      </c>
      <c r="B198" s="313"/>
      <c r="C198" s="313"/>
      <c r="D198" s="313"/>
      <c r="E198" s="313"/>
      <c r="F198" s="313"/>
      <c r="G198" s="306"/>
    </row>
    <row r="199" spans="1:7" s="21" customFormat="1" ht="31.5">
      <c r="A199" s="100" t="s">
        <v>16</v>
      </c>
      <c r="B199" s="100" t="s">
        <v>17</v>
      </c>
      <c r="C199" s="100" t="s">
        <v>18</v>
      </c>
      <c r="D199" s="149" t="s">
        <v>19</v>
      </c>
      <c r="E199" s="100" t="s">
        <v>20</v>
      </c>
      <c r="F199" s="102" t="s">
        <v>224</v>
      </c>
      <c r="G199" s="102" t="s">
        <v>21</v>
      </c>
    </row>
    <row r="200" spans="1:7" s="21" customFormat="1" ht="93" customHeight="1">
      <c r="A200" s="89" t="s">
        <v>369</v>
      </c>
      <c r="B200" s="89" t="s">
        <v>370</v>
      </c>
      <c r="C200" s="89" t="s">
        <v>371</v>
      </c>
      <c r="D200" s="89" t="s">
        <v>372</v>
      </c>
      <c r="E200" s="90">
        <v>1</v>
      </c>
      <c r="F200" s="89" t="s">
        <v>373</v>
      </c>
      <c r="G200" s="89" t="s">
        <v>374</v>
      </c>
    </row>
    <row r="201" spans="1:7" s="21" customFormat="1" ht="88.5" customHeight="1">
      <c r="A201" s="89" t="s">
        <v>369</v>
      </c>
      <c r="B201" s="89" t="s">
        <v>375</v>
      </c>
      <c r="C201" s="89" t="s">
        <v>371</v>
      </c>
      <c r="D201" s="89" t="s">
        <v>372</v>
      </c>
      <c r="E201" s="90">
        <v>1</v>
      </c>
      <c r="F201" s="89" t="s">
        <v>373</v>
      </c>
      <c r="G201" s="89" t="s">
        <v>374</v>
      </c>
    </row>
    <row r="202" spans="1:7" s="21" customFormat="1" ht="75.75" customHeight="1">
      <c r="A202" s="89" t="s">
        <v>369</v>
      </c>
      <c r="B202" s="89" t="s">
        <v>376</v>
      </c>
      <c r="C202" s="89" t="s">
        <v>371</v>
      </c>
      <c r="D202" s="89" t="s">
        <v>372</v>
      </c>
      <c r="E202" s="90">
        <v>0.9</v>
      </c>
      <c r="F202" s="89" t="s">
        <v>373</v>
      </c>
      <c r="G202" s="89" t="s">
        <v>377</v>
      </c>
    </row>
    <row r="203" spans="1:7" s="21" customFormat="1" ht="15.75">
      <c r="A203" s="345" t="s">
        <v>793</v>
      </c>
      <c r="B203" s="345"/>
      <c r="C203" s="345"/>
      <c r="D203" s="345"/>
      <c r="E203" s="345"/>
      <c r="F203" s="345"/>
      <c r="G203" s="345"/>
    </row>
    <row r="204" spans="1:7" s="21" customFormat="1" ht="31.5">
      <c r="A204" s="100" t="s">
        <v>16</v>
      </c>
      <c r="B204" s="100" t="s">
        <v>17</v>
      </c>
      <c r="C204" s="100" t="s">
        <v>18</v>
      </c>
      <c r="D204" s="149" t="s">
        <v>19</v>
      </c>
      <c r="E204" s="100" t="s">
        <v>20</v>
      </c>
      <c r="F204" s="102" t="s">
        <v>224</v>
      </c>
      <c r="G204" s="102" t="s">
        <v>21</v>
      </c>
    </row>
    <row r="205" spans="1:7" s="21" customFormat="1" ht="44.25" customHeight="1">
      <c r="A205" s="98" t="s">
        <v>780</v>
      </c>
      <c r="B205" s="98" t="s">
        <v>781</v>
      </c>
      <c r="C205" s="98" t="s">
        <v>782</v>
      </c>
      <c r="D205" s="98" t="s">
        <v>783</v>
      </c>
      <c r="E205" s="99">
        <v>0.88</v>
      </c>
      <c r="F205" s="98" t="s">
        <v>593</v>
      </c>
      <c r="G205" s="98" t="s">
        <v>784</v>
      </c>
    </row>
    <row r="206" spans="1:7" s="21" customFormat="1" ht="38.25" customHeight="1">
      <c r="A206" s="98" t="s">
        <v>785</v>
      </c>
      <c r="B206" s="98" t="s">
        <v>786</v>
      </c>
      <c r="C206" s="98" t="s">
        <v>787</v>
      </c>
      <c r="D206" s="98" t="s">
        <v>783</v>
      </c>
      <c r="E206" s="99">
        <v>0.76490000000000002</v>
      </c>
      <c r="F206" s="98" t="s">
        <v>788</v>
      </c>
      <c r="G206" s="98" t="s">
        <v>784</v>
      </c>
    </row>
    <row r="207" spans="1:7" s="21" customFormat="1" ht="123" customHeight="1">
      <c r="A207" s="98" t="s">
        <v>789</v>
      </c>
      <c r="B207" s="98" t="s">
        <v>790</v>
      </c>
      <c r="C207" s="159">
        <v>1230</v>
      </c>
      <c r="D207" s="98" t="s">
        <v>791</v>
      </c>
      <c r="E207" s="99">
        <v>2.0017</v>
      </c>
      <c r="F207" s="98" t="s">
        <v>788</v>
      </c>
      <c r="G207" s="97" t="s">
        <v>792</v>
      </c>
    </row>
    <row r="208" spans="1:7" ht="15.75">
      <c r="A208" s="305" t="s">
        <v>112</v>
      </c>
      <c r="B208" s="313"/>
      <c r="C208" s="313"/>
      <c r="D208" s="313"/>
      <c r="E208" s="313"/>
      <c r="F208" s="313"/>
      <c r="G208" s="306"/>
    </row>
    <row r="209" spans="1:7" s="21" customFormat="1" ht="31.5">
      <c r="A209" s="100" t="s">
        <v>16</v>
      </c>
      <c r="B209" s="100" t="s">
        <v>17</v>
      </c>
      <c r="C209" s="100" t="s">
        <v>18</v>
      </c>
      <c r="D209" s="149" t="s">
        <v>19</v>
      </c>
      <c r="E209" s="100" t="s">
        <v>20</v>
      </c>
      <c r="F209" s="102" t="s">
        <v>224</v>
      </c>
      <c r="G209" s="102" t="s">
        <v>21</v>
      </c>
    </row>
    <row r="210" spans="1:7" ht="93" customHeight="1">
      <c r="A210" s="98" t="s">
        <v>589</v>
      </c>
      <c r="B210" s="98" t="s">
        <v>590</v>
      </c>
      <c r="C210" s="98" t="s">
        <v>591</v>
      </c>
      <c r="D210" s="98" t="s">
        <v>592</v>
      </c>
      <c r="E210" s="99">
        <v>1</v>
      </c>
      <c r="F210" s="98" t="s">
        <v>593</v>
      </c>
      <c r="G210" s="98" t="s">
        <v>594</v>
      </c>
    </row>
    <row r="211" spans="1:7" ht="84.75" customHeight="1">
      <c r="A211" s="98" t="s">
        <v>595</v>
      </c>
      <c r="B211" s="98" t="s">
        <v>596</v>
      </c>
      <c r="C211" s="98" t="s">
        <v>597</v>
      </c>
      <c r="D211" s="98" t="s">
        <v>598</v>
      </c>
      <c r="E211" s="99">
        <v>1</v>
      </c>
      <c r="F211" s="98" t="s">
        <v>593</v>
      </c>
      <c r="G211" s="98" t="s">
        <v>599</v>
      </c>
    </row>
    <row r="212" spans="1:7" s="21" customFormat="1" ht="103.5" customHeight="1">
      <c r="A212" s="346" t="s">
        <v>600</v>
      </c>
      <c r="B212" s="346" t="s">
        <v>601</v>
      </c>
      <c r="C212" s="98" t="s">
        <v>602</v>
      </c>
      <c r="D212" s="98" t="s">
        <v>603</v>
      </c>
      <c r="E212" s="99">
        <v>1</v>
      </c>
      <c r="F212" s="98" t="s">
        <v>794</v>
      </c>
      <c r="G212" s="98" t="s">
        <v>604</v>
      </c>
    </row>
    <row r="213" spans="1:7" ht="305.25" customHeight="1">
      <c r="A213" s="367"/>
      <c r="B213" s="367"/>
      <c r="C213" s="98" t="s">
        <v>605</v>
      </c>
      <c r="D213" s="151" t="s">
        <v>1526</v>
      </c>
      <c r="E213" s="99">
        <v>1</v>
      </c>
      <c r="F213" s="98" t="s">
        <v>795</v>
      </c>
      <c r="G213" s="98" t="s">
        <v>606</v>
      </c>
    </row>
    <row r="214" spans="1:7" ht="360" customHeight="1">
      <c r="A214" s="367"/>
      <c r="B214" s="367"/>
      <c r="C214" s="98" t="s">
        <v>607</v>
      </c>
      <c r="D214" s="98" t="s">
        <v>608</v>
      </c>
      <c r="E214" s="99">
        <v>1</v>
      </c>
      <c r="F214" s="98" t="s">
        <v>609</v>
      </c>
      <c r="G214" s="98" t="s">
        <v>610</v>
      </c>
    </row>
    <row r="215" spans="1:7" ht="294.75" customHeight="1">
      <c r="A215" s="367"/>
      <c r="B215" s="367"/>
      <c r="C215" s="98" t="s">
        <v>611</v>
      </c>
      <c r="D215" s="98" t="s">
        <v>608</v>
      </c>
      <c r="E215" s="99">
        <v>1</v>
      </c>
      <c r="F215" s="98" t="s">
        <v>378</v>
      </c>
      <c r="G215" s="98" t="s">
        <v>379</v>
      </c>
    </row>
    <row r="216" spans="1:7" s="21" customFormat="1" ht="15.75">
      <c r="A216" s="305" t="s">
        <v>612</v>
      </c>
      <c r="B216" s="313"/>
      <c r="C216" s="313"/>
      <c r="D216" s="313"/>
      <c r="E216" s="313"/>
      <c r="F216" s="313"/>
      <c r="G216" s="306"/>
    </row>
    <row r="217" spans="1:7" s="21" customFormat="1" ht="31.5">
      <c r="A217" s="100" t="s">
        <v>16</v>
      </c>
      <c r="B217" s="100" t="s">
        <v>17</v>
      </c>
      <c r="C217" s="100" t="s">
        <v>18</v>
      </c>
      <c r="D217" s="149" t="s">
        <v>19</v>
      </c>
      <c r="E217" s="100" t="s">
        <v>20</v>
      </c>
      <c r="F217" s="102" t="s">
        <v>224</v>
      </c>
      <c r="G217" s="102" t="s">
        <v>21</v>
      </c>
    </row>
    <row r="218" spans="1:7" s="21" customFormat="1" ht="84" customHeight="1">
      <c r="A218" s="89" t="s">
        <v>613</v>
      </c>
      <c r="B218" s="89" t="s">
        <v>614</v>
      </c>
      <c r="C218" s="89" t="s">
        <v>591</v>
      </c>
      <c r="D218" s="89" t="s">
        <v>119</v>
      </c>
      <c r="E218" s="90">
        <v>1</v>
      </c>
      <c r="F218" s="89" t="s">
        <v>593</v>
      </c>
      <c r="G218" s="89" t="s">
        <v>615</v>
      </c>
    </row>
    <row r="219" spans="1:7" s="21" customFormat="1" ht="120" customHeight="1">
      <c r="A219" s="89" t="s">
        <v>616</v>
      </c>
      <c r="B219" s="89" t="s">
        <v>617</v>
      </c>
      <c r="C219" s="89" t="s">
        <v>618</v>
      </c>
      <c r="D219" s="89" t="s">
        <v>354</v>
      </c>
      <c r="E219" s="90">
        <v>0.95</v>
      </c>
      <c r="F219" s="89" t="s">
        <v>122</v>
      </c>
      <c r="G219" s="89" t="s">
        <v>619</v>
      </c>
    </row>
    <row r="220" spans="1:7" ht="90" customHeight="1">
      <c r="A220" s="89" t="s">
        <v>620</v>
      </c>
      <c r="B220" s="89" t="s">
        <v>614</v>
      </c>
      <c r="C220" s="89" t="s">
        <v>591</v>
      </c>
      <c r="D220" s="89" t="s">
        <v>621</v>
      </c>
      <c r="E220" s="90">
        <v>1</v>
      </c>
      <c r="F220" s="89" t="s">
        <v>593</v>
      </c>
      <c r="G220" s="89" t="s">
        <v>622</v>
      </c>
    </row>
    <row r="221" spans="1:7" s="21" customFormat="1" ht="15.75">
      <c r="A221" s="305" t="s">
        <v>623</v>
      </c>
      <c r="B221" s="313"/>
      <c r="C221" s="313"/>
      <c r="D221" s="313"/>
      <c r="E221" s="313"/>
      <c r="F221" s="313"/>
      <c r="G221" s="306"/>
    </row>
    <row r="222" spans="1:7" s="21" customFormat="1" ht="31.5">
      <c r="A222" s="100" t="s">
        <v>16</v>
      </c>
      <c r="B222" s="100" t="s">
        <v>17</v>
      </c>
      <c r="C222" s="100" t="s">
        <v>18</v>
      </c>
      <c r="D222" s="149" t="s">
        <v>19</v>
      </c>
      <c r="E222" s="100" t="s">
        <v>20</v>
      </c>
      <c r="F222" s="102" t="s">
        <v>224</v>
      </c>
      <c r="G222" s="102" t="s">
        <v>21</v>
      </c>
    </row>
    <row r="223" spans="1:7" s="21" customFormat="1" ht="68.25" customHeight="1">
      <c r="A223" s="89" t="s">
        <v>624</v>
      </c>
      <c r="B223" s="89" t="s">
        <v>596</v>
      </c>
      <c r="C223" s="151" t="s">
        <v>1527</v>
      </c>
      <c r="D223" s="89" t="s">
        <v>354</v>
      </c>
      <c r="E223" s="90">
        <v>1</v>
      </c>
      <c r="F223" s="89" t="s">
        <v>593</v>
      </c>
      <c r="G223" s="89" t="s">
        <v>615</v>
      </c>
    </row>
    <row r="224" spans="1:7" s="21" customFormat="1" ht="70.5" customHeight="1">
      <c r="A224" s="151" t="s">
        <v>1528</v>
      </c>
      <c r="B224" s="89" t="s">
        <v>596</v>
      </c>
      <c r="C224" s="89" t="s">
        <v>626</v>
      </c>
      <c r="D224" s="89" t="s">
        <v>354</v>
      </c>
      <c r="E224" s="90">
        <v>1</v>
      </c>
      <c r="F224" s="89" t="s">
        <v>593</v>
      </c>
      <c r="G224" s="89" t="s">
        <v>796</v>
      </c>
    </row>
    <row r="225" spans="1:7" s="21" customFormat="1" ht="67.5" customHeight="1">
      <c r="A225" s="89" t="s">
        <v>625</v>
      </c>
      <c r="B225" s="89" t="s">
        <v>596</v>
      </c>
      <c r="C225" s="89" t="s">
        <v>797</v>
      </c>
      <c r="D225" s="89" t="s">
        <v>354</v>
      </c>
      <c r="E225" s="90">
        <v>1</v>
      </c>
      <c r="F225" s="89" t="s">
        <v>593</v>
      </c>
      <c r="G225" s="89" t="s">
        <v>798</v>
      </c>
    </row>
    <row r="226" spans="1:7" s="21" customFormat="1" ht="60">
      <c r="A226" s="98" t="s">
        <v>627</v>
      </c>
      <c r="B226" s="89" t="s">
        <v>596</v>
      </c>
      <c r="C226" s="89" t="s">
        <v>628</v>
      </c>
      <c r="D226" s="89" t="s">
        <v>354</v>
      </c>
      <c r="E226" s="90">
        <v>1</v>
      </c>
      <c r="F226" s="89" t="s">
        <v>593</v>
      </c>
      <c r="G226" s="89" t="s">
        <v>615</v>
      </c>
    </row>
    <row r="227" spans="1:7" s="21" customFormat="1" ht="67.5" customHeight="1">
      <c r="A227" s="151" t="s">
        <v>799</v>
      </c>
      <c r="B227" s="89" t="s">
        <v>596</v>
      </c>
      <c r="C227" s="89" t="s">
        <v>799</v>
      </c>
      <c r="D227" s="89" t="s">
        <v>354</v>
      </c>
      <c r="E227" s="90">
        <v>1</v>
      </c>
      <c r="F227" s="89" t="s">
        <v>593</v>
      </c>
      <c r="G227" s="89" t="s">
        <v>800</v>
      </c>
    </row>
    <row r="228" spans="1:7" s="21" customFormat="1" ht="60">
      <c r="A228" s="89" t="s">
        <v>629</v>
      </c>
      <c r="B228" s="89" t="s">
        <v>596</v>
      </c>
      <c r="C228" s="89" t="s">
        <v>801</v>
      </c>
      <c r="D228" s="89" t="s">
        <v>354</v>
      </c>
      <c r="E228" s="90">
        <v>1</v>
      </c>
      <c r="F228" s="89" t="s">
        <v>593</v>
      </c>
      <c r="G228" s="89" t="s">
        <v>615</v>
      </c>
    </row>
    <row r="229" spans="1:7" s="21" customFormat="1" ht="120.75" customHeight="1">
      <c r="A229" s="89" t="s">
        <v>802</v>
      </c>
      <c r="B229" s="89" t="s">
        <v>803</v>
      </c>
      <c r="C229" s="89" t="s">
        <v>804</v>
      </c>
      <c r="D229" s="89" t="s">
        <v>354</v>
      </c>
      <c r="E229" s="90">
        <v>1</v>
      </c>
      <c r="F229" s="89" t="s">
        <v>593</v>
      </c>
      <c r="G229" s="89" t="s">
        <v>805</v>
      </c>
    </row>
    <row r="230" spans="1:7" s="21" customFormat="1" ht="117.75" customHeight="1">
      <c r="A230" s="89" t="s">
        <v>806</v>
      </c>
      <c r="B230" s="89" t="s">
        <v>803</v>
      </c>
      <c r="C230" s="89" t="s">
        <v>804</v>
      </c>
      <c r="D230" s="89" t="s">
        <v>354</v>
      </c>
      <c r="E230" s="90">
        <v>1</v>
      </c>
      <c r="F230" s="89" t="s">
        <v>593</v>
      </c>
      <c r="G230" s="89" t="s">
        <v>807</v>
      </c>
    </row>
    <row r="231" spans="1:7" s="21" customFormat="1" ht="132" customHeight="1">
      <c r="A231" s="89" t="s">
        <v>808</v>
      </c>
      <c r="B231" s="89" t="s">
        <v>803</v>
      </c>
      <c r="C231" s="89" t="s">
        <v>804</v>
      </c>
      <c r="D231" s="89" t="s">
        <v>354</v>
      </c>
      <c r="E231" s="90">
        <v>1</v>
      </c>
      <c r="F231" s="89" t="s">
        <v>593</v>
      </c>
      <c r="G231" s="89" t="s">
        <v>809</v>
      </c>
    </row>
    <row r="232" spans="1:7" s="21" customFormat="1" ht="15.75">
      <c r="A232" s="305" t="s">
        <v>630</v>
      </c>
      <c r="B232" s="313"/>
      <c r="C232" s="313"/>
      <c r="D232" s="313"/>
      <c r="E232" s="313"/>
      <c r="F232" s="313"/>
      <c r="G232" s="306"/>
    </row>
    <row r="233" spans="1:7" s="21" customFormat="1" ht="15.75">
      <c r="A233" s="305" t="s">
        <v>113</v>
      </c>
      <c r="B233" s="313"/>
      <c r="C233" s="313"/>
      <c r="D233" s="313"/>
      <c r="E233" s="313"/>
      <c r="F233" s="313"/>
      <c r="G233" s="306"/>
    </row>
    <row r="234" spans="1:7" s="21" customFormat="1" ht="31.5">
      <c r="A234" s="100" t="s">
        <v>16</v>
      </c>
      <c r="B234" s="100" t="s">
        <v>17</v>
      </c>
      <c r="C234" s="100" t="s">
        <v>18</v>
      </c>
      <c r="D234" s="149" t="s">
        <v>19</v>
      </c>
      <c r="E234" s="100" t="s">
        <v>20</v>
      </c>
      <c r="F234" s="102" t="s">
        <v>224</v>
      </c>
      <c r="G234" s="102" t="s">
        <v>21</v>
      </c>
    </row>
    <row r="235" spans="1:7" s="21" customFormat="1" ht="87" customHeight="1">
      <c r="A235" s="89" t="s">
        <v>222</v>
      </c>
      <c r="B235" s="89" t="s">
        <v>150</v>
      </c>
      <c r="C235" s="90">
        <v>1</v>
      </c>
      <c r="D235" s="89" t="s">
        <v>120</v>
      </c>
      <c r="E235" s="90">
        <v>1</v>
      </c>
      <c r="F235" s="89" t="s">
        <v>810</v>
      </c>
      <c r="G235" s="89" t="s">
        <v>811</v>
      </c>
    </row>
    <row r="236" spans="1:7" s="21" customFormat="1" ht="86.25" customHeight="1">
      <c r="A236" s="89" t="s">
        <v>114</v>
      </c>
      <c r="B236" s="89" t="s">
        <v>117</v>
      </c>
      <c r="C236" s="90">
        <v>1</v>
      </c>
      <c r="D236" s="89" t="s">
        <v>121</v>
      </c>
      <c r="E236" s="90">
        <v>1</v>
      </c>
      <c r="F236" s="89" t="s">
        <v>812</v>
      </c>
      <c r="G236" s="89" t="s">
        <v>813</v>
      </c>
    </row>
    <row r="237" spans="1:7" s="21" customFormat="1" ht="60">
      <c r="A237" s="89" t="s">
        <v>391</v>
      </c>
      <c r="B237" s="89" t="s">
        <v>673</v>
      </c>
      <c r="C237" s="90">
        <v>1</v>
      </c>
      <c r="D237" s="89" t="s">
        <v>119</v>
      </c>
      <c r="E237" s="90">
        <v>1</v>
      </c>
      <c r="F237" s="89" t="s">
        <v>814</v>
      </c>
      <c r="G237" s="89" t="s">
        <v>815</v>
      </c>
    </row>
    <row r="238" spans="1:7" s="21" customFormat="1" ht="100.5" customHeight="1">
      <c r="A238" s="89" t="s">
        <v>393</v>
      </c>
      <c r="B238" s="89" t="s">
        <v>117</v>
      </c>
      <c r="C238" s="90">
        <v>1</v>
      </c>
      <c r="D238" s="89" t="s">
        <v>119</v>
      </c>
      <c r="E238" s="90">
        <v>1</v>
      </c>
      <c r="F238" s="89" t="s">
        <v>816</v>
      </c>
      <c r="G238" s="89" t="s">
        <v>813</v>
      </c>
    </row>
    <row r="239" spans="1:7" s="21" customFormat="1" ht="43.5" customHeight="1">
      <c r="A239" s="89" t="s">
        <v>115</v>
      </c>
      <c r="B239" s="89" t="s">
        <v>151</v>
      </c>
      <c r="C239" s="90">
        <v>1</v>
      </c>
      <c r="D239" s="89" t="s">
        <v>121</v>
      </c>
      <c r="E239" s="90">
        <v>1</v>
      </c>
      <c r="F239" s="89" t="s">
        <v>817</v>
      </c>
      <c r="G239" s="89" t="s">
        <v>813</v>
      </c>
    </row>
    <row r="240" spans="1:7" s="21" customFormat="1" ht="45">
      <c r="A240" s="89" t="s">
        <v>380</v>
      </c>
      <c r="B240" s="89" t="s">
        <v>116</v>
      </c>
      <c r="C240" s="90">
        <v>1</v>
      </c>
      <c r="D240" s="89" t="s">
        <v>121</v>
      </c>
      <c r="E240" s="90">
        <v>1</v>
      </c>
      <c r="F240" s="89" t="s">
        <v>818</v>
      </c>
      <c r="G240" s="89" t="s">
        <v>813</v>
      </c>
    </row>
    <row r="241" spans="1:7" s="21" customFormat="1" ht="15.75">
      <c r="A241" s="305" t="s">
        <v>631</v>
      </c>
      <c r="B241" s="313"/>
      <c r="C241" s="313"/>
      <c r="D241" s="313"/>
      <c r="E241" s="313"/>
      <c r="F241" s="313"/>
      <c r="G241" s="306"/>
    </row>
    <row r="242" spans="1:7" s="21" customFormat="1" ht="31.5">
      <c r="A242" s="100" t="s">
        <v>16</v>
      </c>
      <c r="B242" s="100" t="s">
        <v>17</v>
      </c>
      <c r="C242" s="100" t="s">
        <v>18</v>
      </c>
      <c r="D242" s="149" t="s">
        <v>19</v>
      </c>
      <c r="E242" s="100" t="s">
        <v>20</v>
      </c>
      <c r="F242" s="102" t="s">
        <v>224</v>
      </c>
      <c r="G242" s="102" t="s">
        <v>21</v>
      </c>
    </row>
    <row r="243" spans="1:7" s="21" customFormat="1" ht="96" customHeight="1">
      <c r="A243" s="89" t="s">
        <v>386</v>
      </c>
      <c r="B243" s="89" t="s">
        <v>819</v>
      </c>
      <c r="C243" s="89" t="s">
        <v>664</v>
      </c>
      <c r="D243" s="89" t="s">
        <v>154</v>
      </c>
      <c r="E243" s="90">
        <v>1</v>
      </c>
      <c r="F243" s="89" t="s">
        <v>820</v>
      </c>
      <c r="G243" s="89" t="s">
        <v>813</v>
      </c>
    </row>
    <row r="244" spans="1:7" s="21" customFormat="1" ht="45">
      <c r="A244" s="89" t="s">
        <v>152</v>
      </c>
      <c r="B244" s="89" t="s">
        <v>153</v>
      </c>
      <c r="C244" s="89" t="s">
        <v>821</v>
      </c>
      <c r="D244" s="89" t="s">
        <v>154</v>
      </c>
      <c r="E244" s="90">
        <v>1</v>
      </c>
      <c r="F244" s="89" t="s">
        <v>822</v>
      </c>
      <c r="G244" s="89" t="s">
        <v>388</v>
      </c>
    </row>
    <row r="245" spans="1:7" s="21" customFormat="1" ht="15.75">
      <c r="A245" s="305" t="s">
        <v>663</v>
      </c>
      <c r="B245" s="313"/>
      <c r="C245" s="313"/>
      <c r="D245" s="313"/>
      <c r="E245" s="313"/>
      <c r="F245" s="313"/>
      <c r="G245" s="306"/>
    </row>
    <row r="246" spans="1:7" s="21" customFormat="1" ht="31.5">
      <c r="A246" s="100" t="s">
        <v>16</v>
      </c>
      <c r="B246" s="100" t="s">
        <v>17</v>
      </c>
      <c r="C246" s="100" t="s">
        <v>18</v>
      </c>
      <c r="D246" s="149" t="s">
        <v>19</v>
      </c>
      <c r="E246" s="100" t="s">
        <v>20</v>
      </c>
      <c r="F246" s="102" t="s">
        <v>224</v>
      </c>
      <c r="G246" s="102" t="s">
        <v>21</v>
      </c>
    </row>
    <row r="247" spans="1:7" s="21" customFormat="1" ht="68.25" customHeight="1">
      <c r="A247" s="89" t="s">
        <v>823</v>
      </c>
      <c r="B247" s="89" t="s">
        <v>118</v>
      </c>
      <c r="C247" s="89" t="s">
        <v>632</v>
      </c>
      <c r="D247" s="89" t="s">
        <v>354</v>
      </c>
      <c r="E247" s="90">
        <v>1</v>
      </c>
      <c r="F247" s="89" t="s">
        <v>824</v>
      </c>
      <c r="G247" s="89" t="s">
        <v>633</v>
      </c>
    </row>
    <row r="248" spans="1:7" s="21" customFormat="1" ht="68.25" customHeight="1">
      <c r="A248" s="89" t="s">
        <v>634</v>
      </c>
      <c r="B248" s="89" t="s">
        <v>635</v>
      </c>
      <c r="C248" s="90">
        <v>1</v>
      </c>
      <c r="D248" s="89" t="s">
        <v>636</v>
      </c>
      <c r="E248" s="90">
        <v>1</v>
      </c>
      <c r="F248" s="89" t="s">
        <v>825</v>
      </c>
      <c r="G248" s="89" t="s">
        <v>637</v>
      </c>
    </row>
    <row r="249" spans="1:7" s="21" customFormat="1" ht="68.25" customHeight="1">
      <c r="A249" s="89" t="s">
        <v>638</v>
      </c>
      <c r="B249" s="89" t="s">
        <v>639</v>
      </c>
      <c r="C249" s="90">
        <v>1</v>
      </c>
      <c r="D249" s="89" t="s">
        <v>640</v>
      </c>
      <c r="E249" s="90">
        <v>1</v>
      </c>
      <c r="F249" s="89" t="s">
        <v>826</v>
      </c>
      <c r="G249" s="89" t="s">
        <v>641</v>
      </c>
    </row>
    <row r="250" spans="1:7" s="21" customFormat="1" ht="68.25" customHeight="1">
      <c r="A250" s="89" t="s">
        <v>381</v>
      </c>
      <c r="B250" s="89" t="s">
        <v>118</v>
      </c>
      <c r="C250" s="89" t="s">
        <v>382</v>
      </c>
      <c r="D250" s="89" t="s">
        <v>383</v>
      </c>
      <c r="E250" s="90">
        <v>1</v>
      </c>
      <c r="F250" s="89" t="s">
        <v>827</v>
      </c>
      <c r="G250" s="89" t="s">
        <v>384</v>
      </c>
    </row>
    <row r="251" spans="1:7" s="21" customFormat="1" ht="68.25" customHeight="1">
      <c r="A251" s="89" t="s">
        <v>642</v>
      </c>
      <c r="B251" s="89" t="s">
        <v>146</v>
      </c>
      <c r="C251" s="90" t="s">
        <v>382</v>
      </c>
      <c r="D251" s="89" t="s">
        <v>643</v>
      </c>
      <c r="E251" s="90">
        <v>1</v>
      </c>
      <c r="F251" s="89" t="s">
        <v>828</v>
      </c>
      <c r="G251" s="89" t="s">
        <v>644</v>
      </c>
    </row>
    <row r="252" spans="1:7" s="21" customFormat="1" ht="60">
      <c r="A252" s="89" t="s">
        <v>645</v>
      </c>
      <c r="B252" s="89" t="s">
        <v>646</v>
      </c>
      <c r="C252" s="90">
        <v>1</v>
      </c>
      <c r="D252" s="89" t="s">
        <v>829</v>
      </c>
      <c r="E252" s="90">
        <v>1</v>
      </c>
      <c r="F252" s="89" t="s">
        <v>647</v>
      </c>
      <c r="G252" s="89" t="s">
        <v>648</v>
      </c>
    </row>
    <row r="253" spans="1:7" s="21" customFormat="1" ht="63.75" customHeight="1">
      <c r="A253" s="89" t="s">
        <v>649</v>
      </c>
      <c r="B253" s="89" t="s">
        <v>650</v>
      </c>
      <c r="C253" s="90">
        <v>1</v>
      </c>
      <c r="D253" s="89" t="s">
        <v>651</v>
      </c>
      <c r="E253" s="90">
        <v>1</v>
      </c>
      <c r="F253" s="89" t="s">
        <v>830</v>
      </c>
      <c r="G253" s="89" t="s">
        <v>652</v>
      </c>
    </row>
    <row r="254" spans="1:7" s="21" customFormat="1" ht="133.5" customHeight="1">
      <c r="A254" s="89" t="s">
        <v>653</v>
      </c>
      <c r="B254" s="89" t="s">
        <v>654</v>
      </c>
      <c r="C254" s="89" t="s">
        <v>655</v>
      </c>
      <c r="D254" s="89" t="s">
        <v>656</v>
      </c>
      <c r="E254" s="90">
        <v>1</v>
      </c>
      <c r="F254" s="89" t="s">
        <v>831</v>
      </c>
      <c r="G254" s="89" t="s">
        <v>657</v>
      </c>
    </row>
    <row r="255" spans="1:7" s="21" customFormat="1" ht="42" customHeight="1">
      <c r="A255" s="89" t="s">
        <v>658</v>
      </c>
      <c r="B255" s="89" t="s">
        <v>659</v>
      </c>
      <c r="C255" s="89" t="s">
        <v>660</v>
      </c>
      <c r="D255" s="89" t="s">
        <v>661</v>
      </c>
      <c r="E255" s="90">
        <v>1</v>
      </c>
      <c r="F255" s="89" t="s">
        <v>832</v>
      </c>
      <c r="G255" s="89" t="s">
        <v>662</v>
      </c>
    </row>
    <row r="256" spans="1:7" s="21" customFormat="1" ht="30">
      <c r="A256" s="89" t="s">
        <v>833</v>
      </c>
      <c r="B256" s="89" t="s">
        <v>834</v>
      </c>
      <c r="C256" s="89" t="s">
        <v>660</v>
      </c>
      <c r="D256" s="89" t="s">
        <v>661</v>
      </c>
      <c r="E256" s="90">
        <v>1</v>
      </c>
      <c r="F256" s="89" t="s">
        <v>835</v>
      </c>
      <c r="G256" s="89" t="s">
        <v>662</v>
      </c>
    </row>
    <row r="257" spans="1:7" s="21" customFormat="1" ht="55.5" customHeight="1">
      <c r="A257" s="89" t="s">
        <v>836</v>
      </c>
      <c r="B257" s="89" t="s">
        <v>837</v>
      </c>
      <c r="C257" s="89" t="s">
        <v>660</v>
      </c>
      <c r="D257" s="89" t="s">
        <v>661</v>
      </c>
      <c r="E257" s="90">
        <v>1</v>
      </c>
      <c r="F257" s="89" t="s">
        <v>838</v>
      </c>
      <c r="G257" s="89" t="s">
        <v>839</v>
      </c>
    </row>
    <row r="258" spans="1:7" s="21" customFormat="1" ht="15.75">
      <c r="A258" s="305" t="s">
        <v>385</v>
      </c>
      <c r="B258" s="313"/>
      <c r="C258" s="313"/>
      <c r="D258" s="313"/>
      <c r="E258" s="313"/>
      <c r="F258" s="313"/>
      <c r="G258" s="306"/>
    </row>
    <row r="259" spans="1:7" s="21" customFormat="1" ht="31.5">
      <c r="A259" s="100" t="s">
        <v>16</v>
      </c>
      <c r="B259" s="100" t="s">
        <v>17</v>
      </c>
      <c r="C259" s="100" t="s">
        <v>18</v>
      </c>
      <c r="D259" s="149" t="s">
        <v>19</v>
      </c>
      <c r="E259" s="100" t="s">
        <v>20</v>
      </c>
      <c r="F259" s="102" t="s">
        <v>224</v>
      </c>
      <c r="G259" s="102" t="s">
        <v>21</v>
      </c>
    </row>
    <row r="260" spans="1:7" s="21" customFormat="1" ht="45">
      <c r="A260" s="64" t="s">
        <v>386</v>
      </c>
      <c r="B260" s="64" t="s">
        <v>387</v>
      </c>
      <c r="C260" s="64" t="s">
        <v>664</v>
      </c>
      <c r="D260" s="64" t="s">
        <v>154</v>
      </c>
      <c r="E260" s="63">
        <v>1</v>
      </c>
      <c r="F260" s="64" t="s">
        <v>664</v>
      </c>
      <c r="G260" s="64" t="s">
        <v>665</v>
      </c>
    </row>
    <row r="261" spans="1:7" s="21" customFormat="1" ht="45">
      <c r="A261" s="64" t="s">
        <v>152</v>
      </c>
      <c r="B261" s="64" t="s">
        <v>153</v>
      </c>
      <c r="C261" s="64" t="s">
        <v>666</v>
      </c>
      <c r="D261" s="64" t="s">
        <v>154</v>
      </c>
      <c r="E261" s="63">
        <v>0.6</v>
      </c>
      <c r="F261" s="64" t="s">
        <v>667</v>
      </c>
      <c r="G261" s="64" t="s">
        <v>388</v>
      </c>
    </row>
    <row r="262" spans="1:7" s="21" customFormat="1" ht="15.75">
      <c r="A262" s="305" t="s">
        <v>113</v>
      </c>
      <c r="B262" s="313"/>
      <c r="C262" s="313"/>
      <c r="D262" s="313"/>
      <c r="E262" s="313"/>
      <c r="F262" s="313"/>
      <c r="G262" s="306"/>
    </row>
    <row r="263" spans="1:7" s="21" customFormat="1" ht="31.5">
      <c r="A263" s="100" t="s">
        <v>16</v>
      </c>
      <c r="B263" s="100" t="s">
        <v>17</v>
      </c>
      <c r="C263" s="100" t="s">
        <v>18</v>
      </c>
      <c r="D263" s="149" t="s">
        <v>19</v>
      </c>
      <c r="E263" s="100" t="s">
        <v>20</v>
      </c>
      <c r="F263" s="102" t="s">
        <v>224</v>
      </c>
      <c r="G263" s="102" t="s">
        <v>21</v>
      </c>
    </row>
    <row r="264" spans="1:7" s="21" customFormat="1" ht="75">
      <c r="A264" s="64" t="s">
        <v>222</v>
      </c>
      <c r="B264" s="64" t="s">
        <v>150</v>
      </c>
      <c r="C264" s="63">
        <v>1</v>
      </c>
      <c r="D264" s="64" t="s">
        <v>120</v>
      </c>
      <c r="E264" s="63">
        <v>1</v>
      </c>
      <c r="F264" s="64">
        <v>2</v>
      </c>
      <c r="G264" s="64" t="s">
        <v>668</v>
      </c>
    </row>
    <row r="265" spans="1:7" s="21" customFormat="1" ht="60">
      <c r="A265" s="64" t="s">
        <v>669</v>
      </c>
      <c r="B265" s="64" t="s">
        <v>389</v>
      </c>
      <c r="C265" s="63">
        <v>1</v>
      </c>
      <c r="D265" s="64" t="s">
        <v>390</v>
      </c>
      <c r="E265" s="63">
        <v>1</v>
      </c>
      <c r="F265" s="64">
        <v>1</v>
      </c>
      <c r="G265" s="64" t="s">
        <v>670</v>
      </c>
    </row>
    <row r="266" spans="1:7" s="21" customFormat="1" ht="75">
      <c r="A266" s="64" t="s">
        <v>114</v>
      </c>
      <c r="B266" s="64" t="s">
        <v>117</v>
      </c>
      <c r="C266" s="63">
        <v>1</v>
      </c>
      <c r="D266" s="64" t="s">
        <v>121</v>
      </c>
      <c r="E266" s="63">
        <v>1</v>
      </c>
      <c r="F266" s="64" t="s">
        <v>671</v>
      </c>
      <c r="G266" s="64" t="s">
        <v>672</v>
      </c>
    </row>
    <row r="267" spans="1:7" s="21" customFormat="1" ht="60">
      <c r="A267" s="64" t="s">
        <v>391</v>
      </c>
      <c r="B267" s="64" t="s">
        <v>673</v>
      </c>
      <c r="C267" s="63">
        <v>1</v>
      </c>
      <c r="D267" s="64" t="s">
        <v>119</v>
      </c>
      <c r="E267" s="63">
        <v>1</v>
      </c>
      <c r="F267" s="64" t="s">
        <v>683</v>
      </c>
      <c r="G267" s="64" t="s">
        <v>674</v>
      </c>
    </row>
    <row r="268" spans="1:7" s="21" customFormat="1" ht="45">
      <c r="A268" s="64" t="s">
        <v>393</v>
      </c>
      <c r="B268" s="64" t="s">
        <v>117</v>
      </c>
      <c r="C268" s="63">
        <v>1</v>
      </c>
      <c r="D268" s="64" t="s">
        <v>119</v>
      </c>
      <c r="E268" s="63">
        <v>1</v>
      </c>
      <c r="F268" s="64" t="s">
        <v>675</v>
      </c>
      <c r="G268" s="64" t="s">
        <v>676</v>
      </c>
    </row>
    <row r="269" spans="1:7" s="21" customFormat="1" ht="45">
      <c r="A269" s="64" t="s">
        <v>115</v>
      </c>
      <c r="B269" s="64" t="s">
        <v>151</v>
      </c>
      <c r="C269" s="63">
        <v>1</v>
      </c>
      <c r="D269" s="64" t="s">
        <v>121</v>
      </c>
      <c r="E269" s="63">
        <v>1</v>
      </c>
      <c r="F269" s="64" t="s">
        <v>664</v>
      </c>
      <c r="G269" s="64" t="s">
        <v>392</v>
      </c>
    </row>
    <row r="270" spans="1:7" s="21" customFormat="1" ht="45">
      <c r="A270" s="64" t="s">
        <v>380</v>
      </c>
      <c r="B270" s="64" t="s">
        <v>116</v>
      </c>
      <c r="C270" s="63">
        <v>1</v>
      </c>
      <c r="D270" s="64" t="s">
        <v>121</v>
      </c>
      <c r="E270" s="63">
        <v>1</v>
      </c>
      <c r="F270" s="64" t="s">
        <v>664</v>
      </c>
      <c r="G270" s="64" t="s">
        <v>392</v>
      </c>
    </row>
    <row r="271" spans="1:7" s="21" customFormat="1" ht="15.75">
      <c r="A271" s="633" t="s">
        <v>145</v>
      </c>
      <c r="B271" s="634"/>
      <c r="C271" s="634"/>
      <c r="D271" s="634"/>
      <c r="E271" s="634"/>
      <c r="F271" s="634"/>
      <c r="G271" s="635"/>
    </row>
    <row r="272" spans="1:7" s="21" customFormat="1" ht="31.5">
      <c r="A272" s="100" t="s">
        <v>16</v>
      </c>
      <c r="B272" s="100" t="s">
        <v>17</v>
      </c>
      <c r="C272" s="100" t="s">
        <v>18</v>
      </c>
      <c r="D272" s="149" t="s">
        <v>19</v>
      </c>
      <c r="E272" s="100" t="s">
        <v>20</v>
      </c>
      <c r="F272" s="102" t="s">
        <v>224</v>
      </c>
      <c r="G272" s="102" t="s">
        <v>21</v>
      </c>
    </row>
    <row r="273" spans="1:7" s="21" customFormat="1" ht="154.5" customHeight="1">
      <c r="A273" s="89" t="s">
        <v>677</v>
      </c>
      <c r="B273" s="89" t="s">
        <v>678</v>
      </c>
      <c r="C273" s="89" t="s">
        <v>679</v>
      </c>
      <c r="D273" s="89" t="s">
        <v>680</v>
      </c>
      <c r="E273" s="90">
        <v>1</v>
      </c>
      <c r="F273" s="89" t="s">
        <v>681</v>
      </c>
      <c r="G273" s="89" t="s">
        <v>682</v>
      </c>
    </row>
    <row r="274" spans="1:7" s="21" customFormat="1" ht="209.25" customHeight="1">
      <c r="A274" s="346" t="s">
        <v>394</v>
      </c>
      <c r="B274" s="89" t="s">
        <v>395</v>
      </c>
      <c r="C274" s="90">
        <v>0.75</v>
      </c>
      <c r="D274" s="89" t="s">
        <v>396</v>
      </c>
      <c r="E274" s="90">
        <v>1</v>
      </c>
      <c r="F274" s="89" t="s">
        <v>397</v>
      </c>
      <c r="G274" s="89" t="s">
        <v>398</v>
      </c>
    </row>
    <row r="275" spans="1:7" s="21" customFormat="1" ht="179.25" customHeight="1">
      <c r="A275" s="347"/>
      <c r="B275" s="89" t="s">
        <v>399</v>
      </c>
      <c r="C275" s="90">
        <v>0.85</v>
      </c>
      <c r="D275" s="89" t="s">
        <v>396</v>
      </c>
      <c r="E275" s="90">
        <v>1</v>
      </c>
      <c r="F275" s="89" t="s">
        <v>400</v>
      </c>
      <c r="G275" s="89" t="s">
        <v>401</v>
      </c>
    </row>
    <row r="276" spans="1:7" s="21" customFormat="1" ht="101.25" customHeight="1">
      <c r="A276" s="89" t="s">
        <v>840</v>
      </c>
      <c r="B276" s="89" t="s">
        <v>841</v>
      </c>
      <c r="C276" s="90" t="s">
        <v>842</v>
      </c>
      <c r="D276" s="89" t="s">
        <v>396</v>
      </c>
      <c r="E276" s="90">
        <v>1</v>
      </c>
      <c r="F276" s="89" t="s">
        <v>843</v>
      </c>
      <c r="G276" s="89" t="s">
        <v>844</v>
      </c>
    </row>
    <row r="277" spans="1:7" s="21" customFormat="1" ht="15.75">
      <c r="A277" s="305" t="s">
        <v>403</v>
      </c>
      <c r="B277" s="313"/>
      <c r="C277" s="313"/>
      <c r="D277" s="313"/>
      <c r="E277" s="313"/>
      <c r="F277" s="313"/>
      <c r="G277" s="306"/>
    </row>
    <row r="278" spans="1:7" s="21" customFormat="1" ht="31.5">
      <c r="A278" s="100" t="s">
        <v>16</v>
      </c>
      <c r="B278" s="100" t="s">
        <v>17</v>
      </c>
      <c r="C278" s="100" t="s">
        <v>18</v>
      </c>
      <c r="D278" s="100" t="s">
        <v>19</v>
      </c>
      <c r="E278" s="100" t="s">
        <v>20</v>
      </c>
      <c r="F278" s="102" t="s">
        <v>224</v>
      </c>
      <c r="G278" s="102" t="s">
        <v>21</v>
      </c>
    </row>
    <row r="279" spans="1:7" s="21" customFormat="1" ht="90.75" customHeight="1">
      <c r="A279" s="109" t="s">
        <v>899</v>
      </c>
      <c r="B279" s="109" t="s">
        <v>900</v>
      </c>
      <c r="C279" s="640" t="s">
        <v>423</v>
      </c>
      <c r="D279" s="109" t="s">
        <v>424</v>
      </c>
      <c r="E279" s="111">
        <v>1</v>
      </c>
      <c r="F279" s="111" t="s">
        <v>425</v>
      </c>
      <c r="G279" s="96" t="s">
        <v>426</v>
      </c>
    </row>
    <row r="280" spans="1:7" s="21" customFormat="1" ht="75" customHeight="1">
      <c r="A280" s="109" t="s">
        <v>901</v>
      </c>
      <c r="B280" s="109" t="s">
        <v>427</v>
      </c>
      <c r="C280" s="658"/>
      <c r="D280" s="109" t="s">
        <v>428</v>
      </c>
      <c r="E280" s="111">
        <v>1</v>
      </c>
      <c r="F280" s="109" t="s">
        <v>425</v>
      </c>
      <c r="G280" s="96" t="s">
        <v>429</v>
      </c>
    </row>
    <row r="281" spans="1:7" s="21" customFormat="1" ht="118.5" customHeight="1">
      <c r="A281" s="109" t="s">
        <v>902</v>
      </c>
      <c r="B281" s="109" t="s">
        <v>430</v>
      </c>
      <c r="C281" s="658"/>
      <c r="D281" s="109" t="s">
        <v>431</v>
      </c>
      <c r="E281" s="111">
        <v>1</v>
      </c>
      <c r="F281" s="111" t="s">
        <v>425</v>
      </c>
      <c r="G281" s="96" t="s">
        <v>432</v>
      </c>
    </row>
    <row r="282" spans="1:7" s="21" customFormat="1" ht="122.25" customHeight="1">
      <c r="A282" s="109" t="s">
        <v>903</v>
      </c>
      <c r="B282" s="109" t="s">
        <v>433</v>
      </c>
      <c r="C282" s="658"/>
      <c r="D282" s="109" t="s">
        <v>431</v>
      </c>
      <c r="E282" s="111">
        <v>1</v>
      </c>
      <c r="F282" s="111" t="s">
        <v>425</v>
      </c>
      <c r="G282" s="96" t="s">
        <v>434</v>
      </c>
    </row>
    <row r="283" spans="1:7" s="21" customFormat="1" ht="86.25" customHeight="1">
      <c r="A283" s="109" t="s">
        <v>435</v>
      </c>
      <c r="B283" s="109" t="s">
        <v>436</v>
      </c>
      <c r="C283" s="658"/>
      <c r="D283" s="109" t="s">
        <v>424</v>
      </c>
      <c r="E283" s="111">
        <v>1</v>
      </c>
      <c r="F283" s="111" t="s">
        <v>425</v>
      </c>
      <c r="G283" s="96" t="s">
        <v>437</v>
      </c>
    </row>
    <row r="284" spans="1:7" s="21" customFormat="1" ht="93.75" customHeight="1">
      <c r="A284" s="109" t="s">
        <v>438</v>
      </c>
      <c r="B284" s="109" t="s">
        <v>439</v>
      </c>
      <c r="C284" s="658"/>
      <c r="D284" s="109" t="s">
        <v>440</v>
      </c>
      <c r="E284" s="111">
        <v>1</v>
      </c>
      <c r="F284" s="111" t="s">
        <v>425</v>
      </c>
      <c r="G284" s="96" t="s">
        <v>441</v>
      </c>
    </row>
    <row r="285" spans="1:7" s="21" customFormat="1" ht="96.75" customHeight="1">
      <c r="A285" s="109" t="s">
        <v>442</v>
      </c>
      <c r="B285" s="109" t="s">
        <v>443</v>
      </c>
      <c r="C285" s="658"/>
      <c r="D285" s="109" t="s">
        <v>440</v>
      </c>
      <c r="E285" s="111">
        <v>1</v>
      </c>
      <c r="F285" s="111" t="s">
        <v>425</v>
      </c>
      <c r="G285" s="96" t="s">
        <v>444</v>
      </c>
    </row>
    <row r="286" spans="1:7" s="21" customFormat="1" ht="75" customHeight="1">
      <c r="A286" s="109" t="s">
        <v>445</v>
      </c>
      <c r="B286" s="109" t="s">
        <v>446</v>
      </c>
      <c r="C286" s="658"/>
      <c r="D286" s="109" t="s">
        <v>424</v>
      </c>
      <c r="E286" s="111">
        <v>1</v>
      </c>
      <c r="F286" s="111" t="s">
        <v>425</v>
      </c>
      <c r="G286" s="96" t="s">
        <v>447</v>
      </c>
    </row>
    <row r="287" spans="1:7" s="21" customFormat="1" ht="82.5" customHeight="1">
      <c r="A287" s="109" t="s">
        <v>448</v>
      </c>
      <c r="B287" s="109" t="s">
        <v>449</v>
      </c>
      <c r="C287" s="658"/>
      <c r="D287" s="109" t="s">
        <v>424</v>
      </c>
      <c r="E287" s="111">
        <v>1</v>
      </c>
      <c r="F287" s="111" t="s">
        <v>425</v>
      </c>
      <c r="G287" s="150" t="s">
        <v>450</v>
      </c>
    </row>
    <row r="288" spans="1:7" s="21" customFormat="1" ht="75" customHeight="1">
      <c r="A288" s="109" t="s">
        <v>451</v>
      </c>
      <c r="B288" s="109" t="s">
        <v>452</v>
      </c>
      <c r="C288" s="658"/>
      <c r="D288" s="109" t="s">
        <v>424</v>
      </c>
      <c r="E288" s="111">
        <v>1</v>
      </c>
      <c r="F288" s="111" t="s">
        <v>425</v>
      </c>
      <c r="G288" s="150" t="s">
        <v>453</v>
      </c>
    </row>
    <row r="289" spans="1:7" s="21" customFormat="1" ht="75" customHeight="1">
      <c r="A289" s="109" t="s">
        <v>904</v>
      </c>
      <c r="B289" s="109" t="s">
        <v>454</v>
      </c>
      <c r="C289" s="659"/>
      <c r="D289" s="109" t="s">
        <v>424</v>
      </c>
      <c r="E289" s="111">
        <v>1</v>
      </c>
      <c r="F289" s="111" t="s">
        <v>425</v>
      </c>
      <c r="G289" s="109" t="s">
        <v>425</v>
      </c>
    </row>
    <row r="290" spans="1:7" s="21" customFormat="1" ht="119.25" customHeight="1">
      <c r="A290" s="109" t="s">
        <v>905</v>
      </c>
      <c r="B290" s="112" t="s">
        <v>906</v>
      </c>
      <c r="C290" s="659"/>
      <c r="D290" s="109" t="s">
        <v>424</v>
      </c>
      <c r="E290" s="111">
        <v>1</v>
      </c>
      <c r="F290" s="111" t="s">
        <v>425</v>
      </c>
      <c r="G290" s="235"/>
    </row>
    <row r="291" spans="1:7" s="21" customFormat="1" ht="110.25" customHeight="1">
      <c r="A291" s="109" t="s">
        <v>905</v>
      </c>
      <c r="B291" s="112" t="s">
        <v>907</v>
      </c>
      <c r="C291" s="659"/>
      <c r="D291" s="109" t="s">
        <v>424</v>
      </c>
      <c r="E291" s="111">
        <v>1</v>
      </c>
      <c r="F291" s="111" t="s">
        <v>425</v>
      </c>
      <c r="G291" s="109"/>
    </row>
    <row r="292" spans="1:7" s="21" customFormat="1" ht="111" customHeight="1">
      <c r="A292" s="109" t="s">
        <v>455</v>
      </c>
      <c r="B292" s="109" t="s">
        <v>456</v>
      </c>
      <c r="C292" s="660"/>
      <c r="D292" s="109" t="s">
        <v>424</v>
      </c>
      <c r="E292" s="111">
        <v>1</v>
      </c>
      <c r="F292" s="111" t="s">
        <v>425</v>
      </c>
      <c r="G292" s="109" t="s">
        <v>425</v>
      </c>
    </row>
    <row r="293" spans="1:7" s="21" customFormat="1" ht="161.25" customHeight="1">
      <c r="A293" s="109" t="s">
        <v>457</v>
      </c>
      <c r="B293" s="109" t="s">
        <v>908</v>
      </c>
      <c r="C293" s="243"/>
      <c r="D293" s="109" t="s">
        <v>458</v>
      </c>
      <c r="E293" s="114">
        <v>1</v>
      </c>
      <c r="F293" s="235"/>
      <c r="G293" s="109"/>
    </row>
    <row r="294" spans="1:7" s="21" customFormat="1" ht="168.75" customHeight="1">
      <c r="A294" s="109" t="s">
        <v>499</v>
      </c>
      <c r="B294" s="109" t="s">
        <v>909</v>
      </c>
      <c r="C294" s="115"/>
      <c r="D294" s="109" t="s">
        <v>424</v>
      </c>
      <c r="E294" s="114">
        <v>1</v>
      </c>
      <c r="F294" s="111" t="s">
        <v>425</v>
      </c>
      <c r="G294" s="150" t="s">
        <v>910</v>
      </c>
    </row>
    <row r="295" spans="1:7" s="21" customFormat="1" ht="74.25" customHeight="1">
      <c r="A295" s="116" t="s">
        <v>911</v>
      </c>
      <c r="B295" s="145" t="s">
        <v>912</v>
      </c>
      <c r="C295" s="236"/>
      <c r="D295" s="109" t="s">
        <v>424</v>
      </c>
      <c r="E295" s="114">
        <v>1</v>
      </c>
      <c r="F295" s="111" t="s">
        <v>425</v>
      </c>
      <c r="G295" s="235"/>
    </row>
    <row r="296" spans="1:7" s="21" customFormat="1" ht="112.5" customHeight="1">
      <c r="A296" s="109" t="s">
        <v>913</v>
      </c>
      <c r="B296" s="109" t="s">
        <v>914</v>
      </c>
      <c r="C296" s="147" t="s">
        <v>466</v>
      </c>
      <c r="D296" s="109" t="s">
        <v>467</v>
      </c>
      <c r="E296" s="114">
        <v>1</v>
      </c>
      <c r="F296" s="110"/>
      <c r="G296" s="110"/>
    </row>
    <row r="297" spans="1:7" s="21" customFormat="1" ht="96.75" customHeight="1">
      <c r="A297" s="124" t="s">
        <v>915</v>
      </c>
      <c r="B297" s="124" t="s">
        <v>916</v>
      </c>
      <c r="C297" s="244" t="s">
        <v>917</v>
      </c>
      <c r="D297" s="109" t="s">
        <v>918</v>
      </c>
      <c r="E297" s="114">
        <v>1</v>
      </c>
      <c r="F297" s="114"/>
      <c r="G297" s="249"/>
    </row>
    <row r="298" spans="1:7" s="21" customFormat="1" ht="132.75" customHeight="1">
      <c r="A298" s="119" t="s">
        <v>919</v>
      </c>
      <c r="B298" s="117" t="s">
        <v>920</v>
      </c>
      <c r="C298" s="245" t="s">
        <v>921</v>
      </c>
      <c r="D298" s="109" t="s">
        <v>918</v>
      </c>
      <c r="E298" s="114">
        <v>1</v>
      </c>
      <c r="F298" s="114"/>
      <c r="G298" s="249"/>
    </row>
    <row r="299" spans="1:7" s="21" customFormat="1" ht="130.5" customHeight="1">
      <c r="A299" s="117" t="s">
        <v>922</v>
      </c>
      <c r="B299" s="117" t="s">
        <v>923</v>
      </c>
      <c r="C299" s="245" t="s">
        <v>924</v>
      </c>
      <c r="D299" s="109" t="s">
        <v>462</v>
      </c>
      <c r="E299" s="114">
        <v>0.5</v>
      </c>
      <c r="F299" s="109" t="s">
        <v>925</v>
      </c>
      <c r="G299" s="249"/>
    </row>
    <row r="300" spans="1:7" s="21" customFormat="1" ht="128.25" customHeight="1">
      <c r="A300" s="117" t="s">
        <v>926</v>
      </c>
      <c r="B300" s="117" t="s">
        <v>927</v>
      </c>
      <c r="C300" s="245" t="s">
        <v>928</v>
      </c>
      <c r="D300" s="109" t="s">
        <v>462</v>
      </c>
      <c r="E300" s="114">
        <v>1</v>
      </c>
      <c r="F300" s="109" t="s">
        <v>929</v>
      </c>
      <c r="G300" s="249"/>
    </row>
    <row r="301" spans="1:7" s="21" customFormat="1" ht="141.75" customHeight="1">
      <c r="A301" s="117" t="s">
        <v>930</v>
      </c>
      <c r="B301" s="117" t="s">
        <v>931</v>
      </c>
      <c r="C301" s="120" t="s">
        <v>932</v>
      </c>
      <c r="D301" s="109" t="s">
        <v>462</v>
      </c>
      <c r="E301" s="114">
        <v>1</v>
      </c>
      <c r="F301" s="109" t="s">
        <v>933</v>
      </c>
      <c r="G301" s="249"/>
    </row>
    <row r="302" spans="1:7" s="21" customFormat="1" ht="123.75" customHeight="1">
      <c r="A302" s="117" t="s">
        <v>934</v>
      </c>
      <c r="B302" s="117" t="s">
        <v>935</v>
      </c>
      <c r="C302" s="246" t="s">
        <v>936</v>
      </c>
      <c r="D302" s="109" t="s">
        <v>462</v>
      </c>
      <c r="E302" s="114">
        <v>1</v>
      </c>
      <c r="F302" s="109" t="s">
        <v>937</v>
      </c>
      <c r="G302" s="250"/>
    </row>
    <row r="303" spans="1:7" s="21" customFormat="1" ht="120.75" customHeight="1">
      <c r="A303" s="117" t="s">
        <v>934</v>
      </c>
      <c r="B303" s="117" t="s">
        <v>938</v>
      </c>
      <c r="C303" s="245" t="s">
        <v>939</v>
      </c>
      <c r="D303" s="251" t="s">
        <v>1547</v>
      </c>
      <c r="E303" s="114">
        <v>1</v>
      </c>
      <c r="F303" s="109"/>
      <c r="G303" s="250"/>
    </row>
    <row r="304" spans="1:7" s="21" customFormat="1" ht="128.25" customHeight="1">
      <c r="A304" s="117" t="s">
        <v>940</v>
      </c>
      <c r="B304" s="117" t="s">
        <v>446</v>
      </c>
      <c r="C304" s="245" t="s">
        <v>941</v>
      </c>
      <c r="D304" s="109" t="s">
        <v>462</v>
      </c>
      <c r="E304" s="114">
        <v>1</v>
      </c>
      <c r="F304" s="109" t="s">
        <v>942</v>
      </c>
      <c r="G304" s="250" t="s">
        <v>189</v>
      </c>
    </row>
    <row r="305" spans="1:7" s="21" customFormat="1" ht="132" customHeight="1">
      <c r="A305" s="661" t="s">
        <v>459</v>
      </c>
      <c r="B305" s="663" t="s">
        <v>460</v>
      </c>
      <c r="C305" s="665" t="s">
        <v>461</v>
      </c>
      <c r="D305" s="667" t="s">
        <v>462</v>
      </c>
      <c r="E305" s="669">
        <v>1</v>
      </c>
      <c r="F305" s="109" t="s">
        <v>943</v>
      </c>
      <c r="G305" s="249" t="s">
        <v>463</v>
      </c>
    </row>
    <row r="306" spans="1:7" s="21" customFormat="1" ht="122.25" customHeight="1">
      <c r="A306" s="662"/>
      <c r="B306" s="664"/>
      <c r="C306" s="666"/>
      <c r="D306" s="668"/>
      <c r="E306" s="668"/>
      <c r="F306" s="109" t="s">
        <v>943</v>
      </c>
      <c r="G306" s="249" t="s">
        <v>944</v>
      </c>
    </row>
    <row r="307" spans="1:7" s="21" customFormat="1" ht="178.5" customHeight="1">
      <c r="A307" s="121" t="s">
        <v>464</v>
      </c>
      <c r="B307" s="121" t="s">
        <v>945</v>
      </c>
      <c r="C307" s="247"/>
      <c r="D307" s="109"/>
      <c r="E307" s="114">
        <v>1</v>
      </c>
      <c r="F307" s="114" t="s">
        <v>465</v>
      </c>
      <c r="G307" s="109"/>
    </row>
    <row r="308" spans="1:7" s="21" customFormat="1" ht="243" customHeight="1">
      <c r="A308" s="119" t="s">
        <v>946</v>
      </c>
      <c r="B308" s="121" t="s">
        <v>947</v>
      </c>
      <c r="C308" s="248" t="s">
        <v>948</v>
      </c>
      <c r="D308" s="109" t="s">
        <v>949</v>
      </c>
      <c r="E308" s="114">
        <v>0.9</v>
      </c>
      <c r="F308" s="109" t="s">
        <v>950</v>
      </c>
      <c r="G308" s="109" t="s">
        <v>951</v>
      </c>
    </row>
    <row r="309" spans="1:7" s="21" customFormat="1" ht="204" customHeight="1">
      <c r="A309" s="122" t="s">
        <v>952</v>
      </c>
      <c r="B309" s="121" t="s">
        <v>953</v>
      </c>
      <c r="C309" s="117" t="s">
        <v>954</v>
      </c>
      <c r="D309" s="124" t="s">
        <v>955</v>
      </c>
      <c r="E309" s="237">
        <v>1</v>
      </c>
      <c r="F309" s="124" t="s">
        <v>956</v>
      </c>
      <c r="G309" s="124"/>
    </row>
    <row r="310" spans="1:7" s="21" customFormat="1" ht="197.25" customHeight="1">
      <c r="A310" s="123" t="s">
        <v>957</v>
      </c>
      <c r="B310" s="121" t="s">
        <v>1020</v>
      </c>
      <c r="C310" s="124" t="s">
        <v>958</v>
      </c>
      <c r="D310" s="117" t="s">
        <v>959</v>
      </c>
      <c r="E310" s="118">
        <v>1</v>
      </c>
      <c r="F310" s="238" t="s">
        <v>1548</v>
      </c>
      <c r="G310" s="113"/>
    </row>
    <row r="311" spans="1:7" s="21" customFormat="1" ht="138" customHeight="1">
      <c r="A311" s="109" t="s">
        <v>960</v>
      </c>
      <c r="B311" s="109" t="s">
        <v>961</v>
      </c>
      <c r="C311" s="109" t="s">
        <v>962</v>
      </c>
      <c r="D311" s="109" t="s">
        <v>527</v>
      </c>
      <c r="E311" s="114">
        <v>1</v>
      </c>
      <c r="F311" s="125" t="s">
        <v>963</v>
      </c>
      <c r="G311" s="109" t="s">
        <v>468</v>
      </c>
    </row>
    <row r="312" spans="1:7" s="21" customFormat="1" ht="124.5" customHeight="1">
      <c r="A312" s="126" t="s">
        <v>501</v>
      </c>
      <c r="B312" s="126" t="s">
        <v>502</v>
      </c>
      <c r="C312" s="127" t="s">
        <v>503</v>
      </c>
      <c r="D312" s="127" t="s">
        <v>504</v>
      </c>
      <c r="E312" s="128">
        <v>1</v>
      </c>
      <c r="F312" s="126" t="s">
        <v>505</v>
      </c>
      <c r="G312" s="129" t="s">
        <v>485</v>
      </c>
    </row>
    <row r="313" spans="1:7" s="21" customFormat="1" ht="98.25" customHeight="1">
      <c r="A313" s="126" t="s">
        <v>506</v>
      </c>
      <c r="B313" s="126" t="s">
        <v>507</v>
      </c>
      <c r="C313" s="127" t="s">
        <v>508</v>
      </c>
      <c r="D313" s="127" t="s">
        <v>504</v>
      </c>
      <c r="E313" s="130">
        <v>1</v>
      </c>
      <c r="F313" s="131" t="s">
        <v>509</v>
      </c>
      <c r="G313" s="129" t="s">
        <v>510</v>
      </c>
    </row>
    <row r="314" spans="1:7" s="21" customFormat="1" ht="126" customHeight="1">
      <c r="A314" s="126" t="s">
        <v>511</v>
      </c>
      <c r="B314" s="126" t="s">
        <v>512</v>
      </c>
      <c r="C314" s="127" t="s">
        <v>513</v>
      </c>
      <c r="D314" s="127" t="s">
        <v>504</v>
      </c>
      <c r="E314" s="130">
        <v>1</v>
      </c>
      <c r="F314" s="132" t="s">
        <v>514</v>
      </c>
      <c r="G314" s="129" t="s">
        <v>485</v>
      </c>
    </row>
    <row r="315" spans="1:7" s="21" customFormat="1" ht="80.25" customHeight="1">
      <c r="A315" s="126" t="s">
        <v>521</v>
      </c>
      <c r="B315" s="126" t="s">
        <v>516</v>
      </c>
      <c r="C315" s="127" t="s">
        <v>517</v>
      </c>
      <c r="D315" s="127" t="s">
        <v>522</v>
      </c>
      <c r="E315" s="130">
        <v>1</v>
      </c>
      <c r="F315" s="132" t="s">
        <v>519</v>
      </c>
      <c r="G315" s="133" t="s">
        <v>523</v>
      </c>
    </row>
    <row r="316" spans="1:7" s="21" customFormat="1" ht="99.75" customHeight="1">
      <c r="A316" s="126" t="s">
        <v>524</v>
      </c>
      <c r="B316" s="126" t="s">
        <v>525</v>
      </c>
      <c r="C316" s="127" t="s">
        <v>526</v>
      </c>
      <c r="D316" s="127" t="s">
        <v>527</v>
      </c>
      <c r="E316" s="130">
        <v>1</v>
      </c>
      <c r="F316" s="132" t="s">
        <v>528</v>
      </c>
      <c r="G316" s="134" t="s">
        <v>964</v>
      </c>
    </row>
    <row r="317" spans="1:7" s="21" customFormat="1" ht="105.75" customHeight="1">
      <c r="A317" s="126" t="s">
        <v>965</v>
      </c>
      <c r="B317" s="126" t="s">
        <v>966</v>
      </c>
      <c r="C317" s="127" t="s">
        <v>967</v>
      </c>
      <c r="D317" s="127" t="s">
        <v>968</v>
      </c>
      <c r="E317" s="130">
        <v>1</v>
      </c>
      <c r="F317" s="132" t="s">
        <v>969</v>
      </c>
      <c r="G317" s="133" t="s">
        <v>970</v>
      </c>
    </row>
    <row r="318" spans="1:7" s="21" customFormat="1" ht="134.25" customHeight="1">
      <c r="A318" s="126" t="s">
        <v>971</v>
      </c>
      <c r="B318" s="126" t="s">
        <v>972</v>
      </c>
      <c r="C318" s="127" t="s">
        <v>973</v>
      </c>
      <c r="D318" s="127" t="s">
        <v>974</v>
      </c>
      <c r="E318" s="130">
        <v>1</v>
      </c>
      <c r="F318" s="132" t="s">
        <v>529</v>
      </c>
      <c r="G318" s="133" t="s">
        <v>975</v>
      </c>
    </row>
    <row r="319" spans="1:7" s="21" customFormat="1" ht="132" customHeight="1">
      <c r="A319" s="126" t="s">
        <v>976</v>
      </c>
      <c r="B319" s="126" t="s">
        <v>977</v>
      </c>
      <c r="C319" s="127" t="s">
        <v>978</v>
      </c>
      <c r="D319" s="127" t="s">
        <v>974</v>
      </c>
      <c r="E319" s="130">
        <v>1</v>
      </c>
      <c r="F319" s="132" t="s">
        <v>529</v>
      </c>
      <c r="G319" s="133" t="s">
        <v>979</v>
      </c>
    </row>
    <row r="320" spans="1:7" s="21" customFormat="1" ht="86.25" customHeight="1">
      <c r="A320" s="126" t="s">
        <v>980</v>
      </c>
      <c r="B320" s="126" t="s">
        <v>981</v>
      </c>
      <c r="C320" s="127" t="s">
        <v>532</v>
      </c>
      <c r="D320" s="127" t="s">
        <v>527</v>
      </c>
      <c r="E320" s="130">
        <v>1</v>
      </c>
      <c r="F320" s="132" t="s">
        <v>519</v>
      </c>
      <c r="G320" s="133" t="s">
        <v>982</v>
      </c>
    </row>
    <row r="321" spans="1:7" s="21" customFormat="1" ht="83.25" customHeight="1">
      <c r="A321" s="126" t="s">
        <v>983</v>
      </c>
      <c r="B321" s="126" t="s">
        <v>984</v>
      </c>
      <c r="C321" s="127" t="s">
        <v>985</v>
      </c>
      <c r="D321" s="127" t="s">
        <v>974</v>
      </c>
      <c r="E321" s="130">
        <v>1</v>
      </c>
      <c r="F321" s="132" t="s">
        <v>519</v>
      </c>
      <c r="G321" s="133" t="s">
        <v>986</v>
      </c>
    </row>
    <row r="322" spans="1:7" s="21" customFormat="1" ht="81.75" customHeight="1">
      <c r="A322" s="126" t="s">
        <v>987</v>
      </c>
      <c r="B322" s="127" t="s">
        <v>539</v>
      </c>
      <c r="C322" s="126" t="s">
        <v>540</v>
      </c>
      <c r="D322" s="127" t="s">
        <v>537</v>
      </c>
      <c r="E322" s="130">
        <v>1</v>
      </c>
      <c r="F322" s="132" t="s">
        <v>1021</v>
      </c>
      <c r="G322" s="135" t="s">
        <v>541</v>
      </c>
    </row>
    <row r="323" spans="1:7" s="21" customFormat="1" ht="111.75" customHeight="1">
      <c r="A323" s="126" t="s">
        <v>988</v>
      </c>
      <c r="B323" s="126" t="s">
        <v>966</v>
      </c>
      <c r="C323" s="127" t="s">
        <v>989</v>
      </c>
      <c r="D323" s="127" t="s">
        <v>968</v>
      </c>
      <c r="E323" s="130">
        <v>1</v>
      </c>
      <c r="F323" s="132" t="s">
        <v>969</v>
      </c>
      <c r="G323" s="133" t="s">
        <v>990</v>
      </c>
    </row>
    <row r="324" spans="1:7" s="21" customFormat="1" ht="138" customHeight="1">
      <c r="A324" s="136" t="s">
        <v>991</v>
      </c>
      <c r="B324" s="136" t="s">
        <v>992</v>
      </c>
      <c r="C324" s="137" t="s">
        <v>993</v>
      </c>
      <c r="D324" s="137" t="s">
        <v>527</v>
      </c>
      <c r="E324" s="138">
        <v>1</v>
      </c>
      <c r="F324" s="139" t="s">
        <v>994</v>
      </c>
      <c r="G324" s="140" t="s">
        <v>995</v>
      </c>
    </row>
    <row r="325" spans="1:7" s="21" customFormat="1" ht="81.75" customHeight="1">
      <c r="A325" s="126" t="s">
        <v>515</v>
      </c>
      <c r="B325" s="126" t="s">
        <v>516</v>
      </c>
      <c r="C325" s="127" t="s">
        <v>517</v>
      </c>
      <c r="D325" s="127" t="s">
        <v>518</v>
      </c>
      <c r="E325" s="130">
        <v>1</v>
      </c>
      <c r="F325" s="132" t="s">
        <v>519</v>
      </c>
      <c r="G325" s="133" t="s">
        <v>520</v>
      </c>
    </row>
    <row r="326" spans="1:7" s="21" customFormat="1" ht="155.25" customHeight="1">
      <c r="A326" s="126" t="s">
        <v>996</v>
      </c>
      <c r="B326" s="126" t="s">
        <v>997</v>
      </c>
      <c r="C326" s="127" t="s">
        <v>998</v>
      </c>
      <c r="D326" s="127" t="s">
        <v>527</v>
      </c>
      <c r="E326" s="130">
        <v>1</v>
      </c>
      <c r="F326" s="132" t="s">
        <v>529</v>
      </c>
      <c r="G326" s="133" t="s">
        <v>999</v>
      </c>
    </row>
    <row r="327" spans="1:7" s="21" customFormat="1" ht="102" customHeight="1">
      <c r="A327" s="126" t="s">
        <v>530</v>
      </c>
      <c r="B327" s="126" t="s">
        <v>531</v>
      </c>
      <c r="C327" s="127" t="s">
        <v>532</v>
      </c>
      <c r="D327" s="127" t="s">
        <v>527</v>
      </c>
      <c r="E327" s="130">
        <v>1</v>
      </c>
      <c r="F327" s="132" t="s">
        <v>519</v>
      </c>
      <c r="G327" s="133" t="s">
        <v>533</v>
      </c>
    </row>
    <row r="328" spans="1:7" s="21" customFormat="1" ht="88.5" customHeight="1">
      <c r="A328" s="126" t="s">
        <v>530</v>
      </c>
      <c r="B328" s="126" t="s">
        <v>531</v>
      </c>
      <c r="C328" s="127" t="s">
        <v>532</v>
      </c>
      <c r="D328" s="127" t="s">
        <v>527</v>
      </c>
      <c r="E328" s="130">
        <v>1</v>
      </c>
      <c r="F328" s="132" t="s">
        <v>519</v>
      </c>
      <c r="G328" s="133" t="s">
        <v>533</v>
      </c>
    </row>
    <row r="329" spans="1:7" s="21" customFormat="1" ht="78" customHeight="1">
      <c r="A329" s="126" t="s">
        <v>534</v>
      </c>
      <c r="B329" s="126" t="s">
        <v>535</v>
      </c>
      <c r="C329" s="127" t="s">
        <v>536</v>
      </c>
      <c r="D329" s="127" t="s">
        <v>537</v>
      </c>
      <c r="E329" s="130">
        <v>1</v>
      </c>
      <c r="F329" s="132" t="s">
        <v>519</v>
      </c>
      <c r="G329" s="133" t="s">
        <v>538</v>
      </c>
    </row>
    <row r="330" spans="1:7" s="21" customFormat="1" ht="111" customHeight="1">
      <c r="A330" s="109" t="s">
        <v>474</v>
      </c>
      <c r="B330" s="109" t="s">
        <v>475</v>
      </c>
      <c r="C330" s="109" t="s">
        <v>476</v>
      </c>
      <c r="D330" s="109" t="s">
        <v>477</v>
      </c>
      <c r="E330" s="114">
        <v>1</v>
      </c>
      <c r="F330" s="125" t="s">
        <v>478</v>
      </c>
      <c r="G330" s="109" t="s">
        <v>479</v>
      </c>
    </row>
    <row r="331" spans="1:7" s="21" customFormat="1" ht="219" customHeight="1">
      <c r="A331" s="109" t="s">
        <v>1000</v>
      </c>
      <c r="B331" s="109" t="str">
        <f>UPPER("Contribuir al fortalecimiento, modernización y sostenibilidad operativa de los sistemas de observación meteorológica e hidrológica gestionados por la Dirección de Meteorología e Hidrología.")</f>
        <v>CONTRIBUIR AL FORTALECIMIENTO, MODERNIZACIÓN Y SOSTENIBILIDAD OPERATIVA DE LOS SISTEMAS DE OBSERVACIÓN METEOROLÓGICA E HIDROLÓGICA GESTIONADOS POR LA DIRECCIÓN DE METEOROLOGÍA E HIDROLOGÍA.</v>
      </c>
      <c r="C331" s="109" t="s">
        <v>542</v>
      </c>
      <c r="D331" s="109" t="str">
        <f>UPPER("Comunidad aeronáutica, organismos de respuesta ante emergencias productores, agropecuarios, instituciones educativas, tomadores de decisiones gubernamentales, ciudadanía en general.")</f>
        <v>COMUNIDAD AERONÁUTICA, ORGANISMOS DE RESPUESTA ANTE EMERGENCIAS PRODUCTORES, AGROPECUARIOS, INSTITUCIONES EDUCATIVAS, TOMADORES DE DECISIONES GUBERNAMENTALES, CIUDADANÍA EN GENERAL.</v>
      </c>
      <c r="E331" s="114">
        <v>1</v>
      </c>
      <c r="F331" s="141">
        <v>1</v>
      </c>
      <c r="G331" s="109" t="s">
        <v>1001</v>
      </c>
    </row>
    <row r="332" spans="1:7" s="21" customFormat="1" ht="70.5" customHeight="1">
      <c r="A332" s="112" t="s">
        <v>1002</v>
      </c>
      <c r="B332" s="640" t="str">
        <f>UPPER("mejorar la disponibilidad de datos en tiempo real para la vigilancia, monitoreo y análisis de fenómenos meteorológicos e hidrológicos que afectan al territorio nacional.")</f>
        <v>MEJORAR LA DISPONIBILIDAD DE DATOS EN TIEMPO REAL PARA LA VIGILANCIA, MONITOREO Y ANÁLISIS DE FENÓMENOS METEOROLÓGICOS E HIDROLÓGICOS QUE AFECTAN AL TERRITORIO NACIONAL.</v>
      </c>
      <c r="C332" s="640" t="s">
        <v>542</v>
      </c>
      <c r="D332" s="640" t="str">
        <f>UPPER("población en general del territorio nacional")</f>
        <v>POBLACIÓN EN GENERAL DEL TERRITORIO NACIONAL</v>
      </c>
      <c r="E332" s="642">
        <v>1</v>
      </c>
      <c r="F332" s="638">
        <v>1</v>
      </c>
      <c r="G332" s="640" t="s">
        <v>1003</v>
      </c>
    </row>
    <row r="333" spans="1:7" s="21" customFormat="1" ht="222.75" customHeight="1">
      <c r="A333" s="142" t="s">
        <v>1004</v>
      </c>
      <c r="B333" s="641"/>
      <c r="C333" s="641"/>
      <c r="D333" s="641"/>
      <c r="E333" s="670"/>
      <c r="F333" s="639"/>
      <c r="G333" s="641"/>
    </row>
    <row r="334" spans="1:7" s="21" customFormat="1" ht="109.5" customHeight="1">
      <c r="A334" s="112" t="str">
        <f>UPPER("verificación, mantenimiento preventivo y correctivo de estaciones meteorológicas de la DINAC.")</f>
        <v>VERIFICACIÓN, MANTENIMIENTO PREVENTIVO Y CORRECTIVO DE ESTACIONES METEOROLÓGICAS DE LA DINAC.</v>
      </c>
      <c r="B334" s="640" t="s">
        <v>1005</v>
      </c>
      <c r="C334" s="640" t="s">
        <v>1006</v>
      </c>
      <c r="D334" s="640" t="str">
        <f>UPPER("Comunidad aeronáutica nacional e internacional, Instituciones públicas y privadas que utilizan información meteorológica para la toma de decisiones")&amp;"Y POBLACIÓN EN GENERAL QUE ACCEDE A LA INFORMACIÓN METEOROLÓGICA A TRAVÉS DE LOS CANALES OFICIALES DE LA DINAC."</f>
        <v>COMUNIDAD AERONÁUTICA NACIONAL E INTERNACIONAL, INSTITUCIONES PÚBLICAS Y PRIVADAS QUE UTILIZAN INFORMACIÓN METEOROLÓGICA PARA LA TOMA DE DECISIONESY POBLACIÓN EN GENERAL QUE ACCEDE A LA INFORMACIÓN METEOROLÓGICA A TRAVÉS DE LOS CANALES OFICIALES DE LA DINAC.</v>
      </c>
      <c r="E334" s="642">
        <v>1</v>
      </c>
      <c r="F334" s="642">
        <v>0.9</v>
      </c>
      <c r="G334" s="145" t="s">
        <v>1007</v>
      </c>
    </row>
    <row r="335" spans="1:7" s="21" customFormat="1" ht="223.5" customHeight="1">
      <c r="A335" s="142" t="s">
        <v>1008</v>
      </c>
      <c r="B335" s="641"/>
      <c r="C335" s="641"/>
      <c r="D335" s="641"/>
      <c r="E335" s="670"/>
      <c r="F335" s="643"/>
      <c r="G335" s="146"/>
    </row>
    <row r="336" spans="1:7" s="21" customFormat="1" ht="90">
      <c r="A336" s="160" t="s">
        <v>1009</v>
      </c>
      <c r="B336" s="160" t="s">
        <v>543</v>
      </c>
      <c r="C336" s="160" t="s">
        <v>544</v>
      </c>
      <c r="D336" s="160" t="s">
        <v>545</v>
      </c>
      <c r="E336" s="143">
        <v>1</v>
      </c>
      <c r="F336" s="143">
        <v>0.95</v>
      </c>
      <c r="G336" s="239" t="s">
        <v>546</v>
      </c>
    </row>
    <row r="337" spans="1:7" s="21" customFormat="1" ht="80.25" customHeight="1">
      <c r="A337" s="160" t="s">
        <v>1010</v>
      </c>
      <c r="B337" s="160" t="s">
        <v>543</v>
      </c>
      <c r="C337" s="160" t="s">
        <v>547</v>
      </c>
      <c r="D337" s="160" t="s">
        <v>545</v>
      </c>
      <c r="E337" s="143">
        <v>1</v>
      </c>
      <c r="F337" s="143">
        <v>0.9</v>
      </c>
      <c r="G337" s="239" t="s">
        <v>187</v>
      </c>
    </row>
    <row r="338" spans="1:7" s="21" customFormat="1" ht="60">
      <c r="A338" s="160" t="str">
        <f>UPPER("recepción DE DATOS DE SATELITALES")</f>
        <v>RECEPCIÓN DE DATOS DE SATELITALES</v>
      </c>
      <c r="B338" s="160" t="s">
        <v>548</v>
      </c>
      <c r="C338" s="160" t="s">
        <v>549</v>
      </c>
      <c r="D338" s="160" t="s">
        <v>545</v>
      </c>
      <c r="E338" s="143">
        <v>1</v>
      </c>
      <c r="F338" s="143">
        <v>0.95</v>
      </c>
      <c r="G338" s="239" t="s">
        <v>550</v>
      </c>
    </row>
    <row r="339" spans="1:7" s="21" customFormat="1" ht="63" customHeight="1">
      <c r="A339" s="160" t="s">
        <v>1011</v>
      </c>
      <c r="B339" s="160" t="s">
        <v>1012</v>
      </c>
      <c r="C339" s="160" t="s">
        <v>1013</v>
      </c>
      <c r="D339" s="160" t="s">
        <v>551</v>
      </c>
      <c r="E339" s="143">
        <v>1</v>
      </c>
      <c r="F339" s="143">
        <v>0.95</v>
      </c>
      <c r="G339" s="239" t="s">
        <v>552</v>
      </c>
    </row>
    <row r="340" spans="1:7" s="21" customFormat="1" ht="276" customHeight="1">
      <c r="A340" s="109" t="s">
        <v>469</v>
      </c>
      <c r="B340" s="109" t="s">
        <v>470</v>
      </c>
      <c r="C340" s="109" t="s">
        <v>1014</v>
      </c>
      <c r="D340" s="109" t="s">
        <v>471</v>
      </c>
      <c r="E340" s="141" t="s">
        <v>1015</v>
      </c>
      <c r="F340" s="125" t="s">
        <v>472</v>
      </c>
      <c r="G340" s="109" t="s">
        <v>473</v>
      </c>
    </row>
    <row r="341" spans="1:7" s="21" customFormat="1" ht="114" customHeight="1">
      <c r="A341" s="109" t="s">
        <v>480</v>
      </c>
      <c r="B341" s="109" t="s">
        <v>481</v>
      </c>
      <c r="C341" s="640" t="s">
        <v>482</v>
      </c>
      <c r="D341" s="109" t="s">
        <v>483</v>
      </c>
      <c r="E341" s="111">
        <v>1</v>
      </c>
      <c r="F341" s="109" t="s">
        <v>484</v>
      </c>
      <c r="G341" s="96" t="s">
        <v>485</v>
      </c>
    </row>
    <row r="342" spans="1:7" s="21" customFormat="1" ht="120" customHeight="1">
      <c r="A342" s="109" t="s">
        <v>486</v>
      </c>
      <c r="B342" s="109" t="s">
        <v>487</v>
      </c>
      <c r="C342" s="658"/>
      <c r="D342" s="109" t="s">
        <v>488</v>
      </c>
      <c r="E342" s="111">
        <v>1</v>
      </c>
      <c r="F342" s="111" t="s">
        <v>425</v>
      </c>
      <c r="G342" s="96" t="s">
        <v>489</v>
      </c>
    </row>
    <row r="343" spans="1:7" s="21" customFormat="1" ht="111" customHeight="1">
      <c r="A343" s="109" t="s">
        <v>1016</v>
      </c>
      <c r="B343" s="109" t="s">
        <v>490</v>
      </c>
      <c r="C343" s="658"/>
      <c r="D343" s="109" t="s">
        <v>488</v>
      </c>
      <c r="E343" s="111">
        <v>1</v>
      </c>
      <c r="F343" s="111" t="s">
        <v>425</v>
      </c>
      <c r="G343" s="96" t="s">
        <v>491</v>
      </c>
    </row>
    <row r="344" spans="1:7" s="21" customFormat="1" ht="94.5" customHeight="1">
      <c r="A344" s="109" t="s">
        <v>1017</v>
      </c>
      <c r="B344" s="109" t="s">
        <v>492</v>
      </c>
      <c r="C344" s="658"/>
      <c r="D344" s="109" t="s">
        <v>488</v>
      </c>
      <c r="E344" s="111">
        <v>1</v>
      </c>
      <c r="F344" s="111" t="s">
        <v>425</v>
      </c>
      <c r="G344" s="96" t="s">
        <v>493</v>
      </c>
    </row>
    <row r="345" spans="1:7" s="21" customFormat="1" ht="105.75" customHeight="1">
      <c r="A345" s="109" t="s">
        <v>1018</v>
      </c>
      <c r="B345" s="109" t="s">
        <v>494</v>
      </c>
      <c r="C345" s="658"/>
      <c r="D345" s="109" t="s">
        <v>488</v>
      </c>
      <c r="E345" s="111">
        <v>1</v>
      </c>
      <c r="F345" s="111" t="s">
        <v>425</v>
      </c>
      <c r="G345" s="96" t="s">
        <v>495</v>
      </c>
    </row>
    <row r="346" spans="1:7" s="21" customFormat="1" ht="140.25" customHeight="1">
      <c r="A346" s="109" t="s">
        <v>496</v>
      </c>
      <c r="B346" s="109" t="s">
        <v>497</v>
      </c>
      <c r="C346" s="116"/>
      <c r="D346" s="109" t="s">
        <v>488</v>
      </c>
      <c r="E346" s="111">
        <v>1</v>
      </c>
      <c r="F346" s="111" t="s">
        <v>425</v>
      </c>
      <c r="G346" s="96" t="s">
        <v>498</v>
      </c>
    </row>
    <row r="347" spans="1:7" s="21" customFormat="1" ht="90.75" thickBot="1">
      <c r="A347" s="112" t="s">
        <v>499</v>
      </c>
      <c r="B347" s="112" t="s">
        <v>500</v>
      </c>
      <c r="C347" s="186"/>
      <c r="D347" s="112" t="s">
        <v>488</v>
      </c>
      <c r="E347" s="187">
        <v>1</v>
      </c>
      <c r="F347" s="187" t="s">
        <v>425</v>
      </c>
      <c r="G347" s="104" t="s">
        <v>1019</v>
      </c>
    </row>
    <row r="348" spans="1:7" s="21" customFormat="1" ht="334.5" customHeight="1" thickBot="1">
      <c r="A348" s="188"/>
      <c r="B348" s="189"/>
      <c r="C348" s="189"/>
      <c r="D348" s="189"/>
      <c r="E348" s="189"/>
      <c r="F348" s="189"/>
      <c r="G348" s="190"/>
    </row>
    <row r="349" spans="1:7" s="21" customFormat="1" ht="302.25" customHeight="1" thickBot="1">
      <c r="A349" s="671"/>
      <c r="B349" s="672"/>
      <c r="C349" s="672"/>
      <c r="D349" s="672"/>
      <c r="E349" s="672"/>
      <c r="F349" s="672"/>
      <c r="G349" s="673"/>
    </row>
    <row r="350" spans="1:7" s="21" customFormat="1" ht="86.25" customHeight="1">
      <c r="A350" s="674"/>
      <c r="B350" s="675"/>
      <c r="C350" s="675"/>
      <c r="D350" s="675"/>
      <c r="E350" s="675"/>
      <c r="F350" s="675"/>
      <c r="G350" s="676"/>
    </row>
    <row r="351" spans="1:7" s="21" customFormat="1" ht="150.75" customHeight="1" thickBot="1">
      <c r="A351" s="677"/>
      <c r="B351" s="678"/>
      <c r="C351" s="678"/>
      <c r="D351" s="678"/>
      <c r="E351" s="678"/>
      <c r="F351" s="678"/>
      <c r="G351" s="679"/>
    </row>
    <row r="352" spans="1:7" s="21" customFormat="1" ht="343.5" customHeight="1" thickBot="1">
      <c r="A352" s="252"/>
      <c r="B352" s="253"/>
      <c r="C352" s="253"/>
      <c r="D352" s="253"/>
      <c r="E352" s="253"/>
      <c r="F352" s="253"/>
      <c r="G352" s="254"/>
    </row>
    <row r="353" spans="1:7" s="21" customFormat="1" ht="409.5" customHeight="1" thickBot="1">
      <c r="A353" s="191"/>
      <c r="B353" s="192"/>
      <c r="C353" s="192"/>
      <c r="D353" s="192"/>
      <c r="E353" s="192"/>
      <c r="F353" s="192"/>
      <c r="G353" s="193"/>
    </row>
    <row r="354" spans="1:7" s="3" customFormat="1" ht="16.5">
      <c r="A354" s="319" t="s">
        <v>67</v>
      </c>
      <c r="B354" s="320"/>
      <c r="C354" s="320"/>
      <c r="D354" s="320"/>
      <c r="E354" s="320"/>
      <c r="F354" s="320"/>
      <c r="G354" s="321"/>
    </row>
    <row r="355" spans="1:7" s="3" customFormat="1" ht="47.25">
      <c r="A355" s="37" t="s">
        <v>22</v>
      </c>
      <c r="B355" s="37" t="s">
        <v>23</v>
      </c>
      <c r="C355" s="11" t="s">
        <v>52</v>
      </c>
      <c r="D355" s="37" t="s">
        <v>24</v>
      </c>
      <c r="E355" s="37" t="s">
        <v>25</v>
      </c>
      <c r="F355" s="36" t="s">
        <v>26</v>
      </c>
      <c r="G355" s="37" t="s">
        <v>27</v>
      </c>
    </row>
    <row r="356" spans="1:7" s="3" customFormat="1" ht="75" customHeight="1">
      <c r="A356" s="65">
        <v>448652</v>
      </c>
      <c r="B356" s="42" t="s">
        <v>1033</v>
      </c>
      <c r="C356" s="66">
        <v>45666</v>
      </c>
      <c r="D356" s="65">
        <v>6767500000</v>
      </c>
      <c r="E356" s="7" t="s">
        <v>1034</v>
      </c>
      <c r="F356" s="7" t="s">
        <v>1035</v>
      </c>
      <c r="G356" s="35" t="s">
        <v>1036</v>
      </c>
    </row>
    <row r="357" spans="1:7" s="3" customFormat="1" ht="75" customHeight="1">
      <c r="A357" s="65">
        <v>448652</v>
      </c>
      <c r="B357" s="42" t="s">
        <v>1033</v>
      </c>
      <c r="C357" s="66">
        <v>45666</v>
      </c>
      <c r="D357" s="65">
        <v>439983505</v>
      </c>
      <c r="E357" s="7" t="s">
        <v>1034</v>
      </c>
      <c r="F357" s="7" t="s">
        <v>1035</v>
      </c>
      <c r="G357" s="35" t="s">
        <v>1036</v>
      </c>
    </row>
    <row r="358" spans="1:7" s="3" customFormat="1" ht="75" customHeight="1">
      <c r="A358" s="65">
        <v>448652</v>
      </c>
      <c r="B358" s="42" t="s">
        <v>1033</v>
      </c>
      <c r="C358" s="66">
        <v>45666</v>
      </c>
      <c r="D358" s="65">
        <v>6869356252</v>
      </c>
      <c r="E358" s="43" t="s">
        <v>1037</v>
      </c>
      <c r="F358" s="7" t="s">
        <v>1035</v>
      </c>
      <c r="G358" s="35" t="s">
        <v>1036</v>
      </c>
    </row>
    <row r="359" spans="1:7" s="3" customFormat="1" ht="75" customHeight="1">
      <c r="A359" s="65">
        <v>448532</v>
      </c>
      <c r="B359" s="42" t="s">
        <v>1038</v>
      </c>
      <c r="C359" s="66">
        <v>45692</v>
      </c>
      <c r="D359" s="65">
        <v>13873860000</v>
      </c>
      <c r="E359" s="7" t="s">
        <v>1039</v>
      </c>
      <c r="F359" s="7" t="s">
        <v>1035</v>
      </c>
      <c r="G359" s="35" t="s">
        <v>1040</v>
      </c>
    </row>
    <row r="360" spans="1:7" s="3" customFormat="1" ht="75" customHeight="1">
      <c r="A360" s="65">
        <v>456010</v>
      </c>
      <c r="B360" s="42" t="s">
        <v>1041</v>
      </c>
      <c r="C360" s="66">
        <v>45693</v>
      </c>
      <c r="D360" s="65">
        <v>734662919</v>
      </c>
      <c r="E360" s="7" t="s">
        <v>1042</v>
      </c>
      <c r="F360" s="7" t="s">
        <v>1035</v>
      </c>
      <c r="G360" s="35" t="s">
        <v>1043</v>
      </c>
    </row>
    <row r="361" spans="1:7" s="3" customFormat="1" ht="75" customHeight="1">
      <c r="A361" s="65">
        <v>455095</v>
      </c>
      <c r="B361" s="42" t="s">
        <v>1044</v>
      </c>
      <c r="C361" s="66">
        <v>45707</v>
      </c>
      <c r="D361" s="65">
        <v>15632673490</v>
      </c>
      <c r="E361" s="43" t="s">
        <v>1045</v>
      </c>
      <c r="F361" s="7" t="s">
        <v>1035</v>
      </c>
      <c r="G361" s="35" t="s">
        <v>1046</v>
      </c>
    </row>
    <row r="362" spans="1:7" s="3" customFormat="1" ht="75" customHeight="1">
      <c r="A362" s="65">
        <v>448198</v>
      </c>
      <c r="B362" s="42" t="s">
        <v>1047</v>
      </c>
      <c r="C362" s="66">
        <v>45699</v>
      </c>
      <c r="D362" s="65">
        <v>2249422900</v>
      </c>
      <c r="E362" s="43" t="s">
        <v>1048</v>
      </c>
      <c r="F362" s="7" t="s">
        <v>1035</v>
      </c>
      <c r="G362" s="35" t="s">
        <v>1049</v>
      </c>
    </row>
    <row r="363" spans="1:7" s="3" customFormat="1" ht="75" customHeight="1">
      <c r="A363" s="65">
        <v>448198</v>
      </c>
      <c r="B363" s="42" t="s">
        <v>1047</v>
      </c>
      <c r="C363" s="66">
        <v>45699</v>
      </c>
      <c r="D363" s="65">
        <v>737860100</v>
      </c>
      <c r="E363" s="43" t="s">
        <v>1048</v>
      </c>
      <c r="F363" s="7" t="s">
        <v>1035</v>
      </c>
      <c r="G363" s="35" t="s">
        <v>1049</v>
      </c>
    </row>
    <row r="364" spans="1:7" s="3" customFormat="1" ht="75" customHeight="1">
      <c r="A364" s="65">
        <v>448198</v>
      </c>
      <c r="B364" s="42" t="s">
        <v>1047</v>
      </c>
      <c r="C364" s="66">
        <v>45699</v>
      </c>
      <c r="D364" s="65">
        <v>76800000</v>
      </c>
      <c r="E364" s="7" t="s">
        <v>1050</v>
      </c>
      <c r="F364" s="7" t="s">
        <v>1035</v>
      </c>
      <c r="G364" s="35" t="s">
        <v>1049</v>
      </c>
    </row>
    <row r="365" spans="1:7" s="3" customFormat="1" ht="75" customHeight="1">
      <c r="A365" s="65">
        <v>448214</v>
      </c>
      <c r="B365" s="42" t="s">
        <v>1051</v>
      </c>
      <c r="C365" s="66">
        <v>45720</v>
      </c>
      <c r="D365" s="65">
        <v>300000000</v>
      </c>
      <c r="E365" s="7" t="s">
        <v>1052</v>
      </c>
      <c r="F365" s="7" t="s">
        <v>1035</v>
      </c>
      <c r="G365" s="35" t="s">
        <v>1053</v>
      </c>
    </row>
    <row r="366" spans="1:7" s="3" customFormat="1" ht="75" customHeight="1">
      <c r="A366" s="65">
        <v>458808</v>
      </c>
      <c r="B366" s="42" t="s">
        <v>1054</v>
      </c>
      <c r="C366" s="66">
        <v>45737</v>
      </c>
      <c r="D366" s="65">
        <v>3000000000</v>
      </c>
      <c r="E366" s="7" t="s">
        <v>1055</v>
      </c>
      <c r="F366" s="7" t="s">
        <v>1035</v>
      </c>
      <c r="G366" s="35" t="s">
        <v>1056</v>
      </c>
    </row>
    <row r="367" spans="1:7" s="3" customFormat="1" ht="75" customHeight="1">
      <c r="A367" s="65">
        <v>448536</v>
      </c>
      <c r="B367" s="42" t="s">
        <v>1057</v>
      </c>
      <c r="C367" s="66">
        <v>45716</v>
      </c>
      <c r="D367" s="65">
        <v>5500000000</v>
      </c>
      <c r="E367" s="7" t="s">
        <v>1058</v>
      </c>
      <c r="F367" s="7" t="s">
        <v>1035</v>
      </c>
      <c r="G367" s="35" t="s">
        <v>1059</v>
      </c>
    </row>
    <row r="368" spans="1:7" s="3" customFormat="1" ht="75" customHeight="1">
      <c r="A368" s="65">
        <v>448292</v>
      </c>
      <c r="B368" s="42" t="s">
        <v>1060</v>
      </c>
      <c r="C368" s="66">
        <v>45720</v>
      </c>
      <c r="D368" s="65">
        <v>80000000</v>
      </c>
      <c r="E368" s="7" t="s">
        <v>1052</v>
      </c>
      <c r="F368" s="7" t="s">
        <v>1035</v>
      </c>
      <c r="G368" s="35" t="s">
        <v>1061</v>
      </c>
    </row>
    <row r="369" spans="1:7" s="3" customFormat="1" ht="75" customHeight="1">
      <c r="A369" s="65">
        <v>448558</v>
      </c>
      <c r="B369" s="42" t="s">
        <v>1062</v>
      </c>
      <c r="C369" s="66">
        <v>45730</v>
      </c>
      <c r="D369" s="65">
        <v>463663008</v>
      </c>
      <c r="E369" s="7" t="s">
        <v>1063</v>
      </c>
      <c r="F369" s="7" t="s">
        <v>1035</v>
      </c>
      <c r="G369" s="35" t="s">
        <v>1064</v>
      </c>
    </row>
    <row r="370" spans="1:7" s="3" customFormat="1" ht="75" customHeight="1">
      <c r="A370" s="65">
        <v>448558</v>
      </c>
      <c r="B370" s="42" t="s">
        <v>1065</v>
      </c>
      <c r="C370" s="66">
        <v>45723</v>
      </c>
      <c r="D370" s="65">
        <v>2681200</v>
      </c>
      <c r="E370" s="43" t="s">
        <v>1066</v>
      </c>
      <c r="F370" s="7" t="s">
        <v>1035</v>
      </c>
      <c r="G370" s="35" t="s">
        <v>1064</v>
      </c>
    </row>
    <row r="371" spans="1:7" s="3" customFormat="1" ht="75" customHeight="1">
      <c r="A371" s="65">
        <v>448558</v>
      </c>
      <c r="B371" s="42" t="s">
        <v>1065</v>
      </c>
      <c r="C371" s="66">
        <v>45723</v>
      </c>
      <c r="D371" s="65">
        <v>468090000</v>
      </c>
      <c r="E371" s="43" t="s">
        <v>1067</v>
      </c>
      <c r="F371" s="7" t="s">
        <v>1035</v>
      </c>
      <c r="G371" s="35" t="s">
        <v>1064</v>
      </c>
    </row>
    <row r="372" spans="1:7" s="3" customFormat="1" ht="75" customHeight="1">
      <c r="A372" s="65">
        <v>448558</v>
      </c>
      <c r="B372" s="42" t="s">
        <v>1065</v>
      </c>
      <c r="C372" s="66">
        <v>45723</v>
      </c>
      <c r="D372" s="65">
        <v>5311200</v>
      </c>
      <c r="E372" s="43" t="s">
        <v>1066</v>
      </c>
      <c r="F372" s="7" t="s">
        <v>1035</v>
      </c>
      <c r="G372" s="35" t="s">
        <v>1064</v>
      </c>
    </row>
    <row r="373" spans="1:7" s="3" customFormat="1" ht="75" customHeight="1">
      <c r="A373" s="65">
        <v>448558</v>
      </c>
      <c r="B373" s="42" t="s">
        <v>1065</v>
      </c>
      <c r="C373" s="66">
        <v>45726</v>
      </c>
      <c r="D373" s="65">
        <v>24262000</v>
      </c>
      <c r="E373" s="43" t="s">
        <v>1068</v>
      </c>
      <c r="F373" s="7" t="s">
        <v>1035</v>
      </c>
      <c r="G373" s="35" t="s">
        <v>1064</v>
      </c>
    </row>
    <row r="374" spans="1:7" s="3" customFormat="1" ht="75" customHeight="1">
      <c r="A374" s="65">
        <v>448558</v>
      </c>
      <c r="B374" s="42" t="s">
        <v>1065</v>
      </c>
      <c r="C374" s="66">
        <v>45723</v>
      </c>
      <c r="D374" s="65">
        <v>7385500</v>
      </c>
      <c r="E374" s="43" t="s">
        <v>1066</v>
      </c>
      <c r="F374" s="7" t="s">
        <v>1035</v>
      </c>
      <c r="G374" s="35" t="s">
        <v>1064</v>
      </c>
    </row>
    <row r="375" spans="1:7" s="3" customFormat="1" ht="75" customHeight="1">
      <c r="A375" s="65">
        <v>448558</v>
      </c>
      <c r="B375" s="42" t="s">
        <v>1065</v>
      </c>
      <c r="C375" s="66">
        <v>45729</v>
      </c>
      <c r="D375" s="65">
        <v>160000000</v>
      </c>
      <c r="E375" s="43" t="s">
        <v>1069</v>
      </c>
      <c r="F375" s="7" t="s">
        <v>1035</v>
      </c>
      <c r="G375" s="35" t="s">
        <v>1064</v>
      </c>
    </row>
    <row r="376" spans="1:7" s="3" customFormat="1" ht="75" customHeight="1">
      <c r="A376" s="65">
        <v>448558</v>
      </c>
      <c r="B376" s="42" t="s">
        <v>1065</v>
      </c>
      <c r="C376" s="66">
        <v>45723</v>
      </c>
      <c r="D376" s="65">
        <v>11376000</v>
      </c>
      <c r="E376" s="7" t="s">
        <v>1067</v>
      </c>
      <c r="F376" s="7" t="s">
        <v>1035</v>
      </c>
      <c r="G376" s="35" t="s">
        <v>1064</v>
      </c>
    </row>
    <row r="377" spans="1:7" s="3" customFormat="1" ht="75" customHeight="1">
      <c r="A377" s="65">
        <v>448558</v>
      </c>
      <c r="B377" s="42" t="s">
        <v>1065</v>
      </c>
      <c r="C377" s="66">
        <v>45729</v>
      </c>
      <c r="D377" s="65">
        <v>170000000</v>
      </c>
      <c r="E377" s="7" t="s">
        <v>1069</v>
      </c>
      <c r="F377" s="7" t="s">
        <v>1035</v>
      </c>
      <c r="G377" s="35" t="s">
        <v>1064</v>
      </c>
    </row>
    <row r="378" spans="1:7" s="3" customFormat="1" ht="75" customHeight="1">
      <c r="A378" s="65">
        <v>448558</v>
      </c>
      <c r="B378" s="42" t="s">
        <v>1065</v>
      </c>
      <c r="C378" s="66">
        <v>45726</v>
      </c>
      <c r="D378" s="65">
        <v>7800000</v>
      </c>
      <c r="E378" s="43" t="s">
        <v>1070</v>
      </c>
      <c r="F378" s="7" t="s">
        <v>1035</v>
      </c>
      <c r="G378" s="35" t="s">
        <v>1064</v>
      </c>
    </row>
    <row r="379" spans="1:7" s="3" customFormat="1" ht="75" customHeight="1">
      <c r="A379" s="65">
        <v>448558</v>
      </c>
      <c r="B379" s="42" t="s">
        <v>1065</v>
      </c>
      <c r="C379" s="66">
        <v>45723</v>
      </c>
      <c r="D379" s="65">
        <v>11973000</v>
      </c>
      <c r="E379" s="43" t="s">
        <v>1067</v>
      </c>
      <c r="F379" s="7" t="s">
        <v>1035</v>
      </c>
      <c r="G379" s="35" t="s">
        <v>1064</v>
      </c>
    </row>
    <row r="380" spans="1:7" s="3" customFormat="1" ht="75" customHeight="1">
      <c r="A380" s="65">
        <v>448558</v>
      </c>
      <c r="B380" s="42" t="s">
        <v>1065</v>
      </c>
      <c r="C380" s="66">
        <v>45723</v>
      </c>
      <c r="D380" s="65">
        <v>22200000</v>
      </c>
      <c r="E380" s="43" t="s">
        <v>1066</v>
      </c>
      <c r="F380" s="7" t="s">
        <v>1035</v>
      </c>
      <c r="G380" s="35" t="s">
        <v>1064</v>
      </c>
    </row>
    <row r="381" spans="1:7" s="3" customFormat="1" ht="75" customHeight="1">
      <c r="A381" s="65">
        <v>448558</v>
      </c>
      <c r="B381" s="42" t="s">
        <v>1065</v>
      </c>
      <c r="C381" s="66">
        <v>45723</v>
      </c>
      <c r="D381" s="65">
        <v>17072000</v>
      </c>
      <c r="E381" s="43" t="s">
        <v>1066</v>
      </c>
      <c r="F381" s="7" t="s">
        <v>1035</v>
      </c>
      <c r="G381" s="35" t="s">
        <v>1064</v>
      </c>
    </row>
    <row r="382" spans="1:7" s="3" customFormat="1" ht="75" customHeight="1">
      <c r="A382" s="65">
        <v>448558</v>
      </c>
      <c r="B382" s="42" t="s">
        <v>1065</v>
      </c>
      <c r="C382" s="66">
        <v>45726</v>
      </c>
      <c r="D382" s="65">
        <v>23920000</v>
      </c>
      <c r="E382" s="43" t="s">
        <v>1070</v>
      </c>
      <c r="F382" s="7" t="s">
        <v>1035</v>
      </c>
      <c r="G382" s="35" t="s">
        <v>1064</v>
      </c>
    </row>
    <row r="383" spans="1:7" s="3" customFormat="1" ht="75" customHeight="1">
      <c r="A383" s="65">
        <v>448301</v>
      </c>
      <c r="B383" s="42" t="s">
        <v>1071</v>
      </c>
      <c r="C383" s="66">
        <v>45721</v>
      </c>
      <c r="D383" s="65">
        <v>414184150</v>
      </c>
      <c r="E383" s="43" t="s">
        <v>1072</v>
      </c>
      <c r="F383" s="7" t="s">
        <v>1035</v>
      </c>
      <c r="G383" s="35" t="s">
        <v>1073</v>
      </c>
    </row>
    <row r="384" spans="1:7" s="3" customFormat="1" ht="75" customHeight="1">
      <c r="A384" s="65">
        <v>448301</v>
      </c>
      <c r="B384" s="42" t="s">
        <v>1071</v>
      </c>
      <c r="C384" s="66">
        <v>45726</v>
      </c>
      <c r="D384" s="65">
        <v>69563070</v>
      </c>
      <c r="E384" s="43" t="s">
        <v>1074</v>
      </c>
      <c r="F384" s="7" t="s">
        <v>1035</v>
      </c>
      <c r="G384" s="35" t="s">
        <v>1073</v>
      </c>
    </row>
    <row r="385" spans="1:7" s="3" customFormat="1" ht="75" customHeight="1">
      <c r="A385" s="65">
        <v>448301</v>
      </c>
      <c r="B385" s="42" t="s">
        <v>1071</v>
      </c>
      <c r="C385" s="66">
        <v>45726</v>
      </c>
      <c r="D385" s="65">
        <v>105565412</v>
      </c>
      <c r="E385" s="43" t="s">
        <v>1074</v>
      </c>
      <c r="F385" s="7" t="s">
        <v>1035</v>
      </c>
      <c r="G385" s="35" t="s">
        <v>1073</v>
      </c>
    </row>
    <row r="386" spans="1:7" s="3" customFormat="1" ht="75" customHeight="1">
      <c r="A386" s="65">
        <v>448300</v>
      </c>
      <c r="B386" s="42" t="s">
        <v>1075</v>
      </c>
      <c r="C386" s="66">
        <v>45727</v>
      </c>
      <c r="D386" s="65">
        <v>36534503</v>
      </c>
      <c r="E386" s="43" t="s">
        <v>1072</v>
      </c>
      <c r="F386" s="7" t="s">
        <v>1035</v>
      </c>
      <c r="G386" s="35" t="s">
        <v>1076</v>
      </c>
    </row>
    <row r="387" spans="1:7" s="3" customFormat="1" ht="75" customHeight="1">
      <c r="A387" s="65">
        <v>448376</v>
      </c>
      <c r="B387" s="42" t="s">
        <v>1077</v>
      </c>
      <c r="C387" s="66">
        <v>45733</v>
      </c>
      <c r="D387" s="65">
        <v>50000000</v>
      </c>
      <c r="E387" s="43" t="s">
        <v>1078</v>
      </c>
      <c r="F387" s="7" t="s">
        <v>1035</v>
      </c>
      <c r="G387" s="35" t="s">
        <v>1079</v>
      </c>
    </row>
    <row r="388" spans="1:7" s="3" customFormat="1" ht="75" customHeight="1">
      <c r="A388" s="65">
        <v>448219</v>
      </c>
      <c r="B388" s="42" t="s">
        <v>1080</v>
      </c>
      <c r="C388" s="66">
        <v>45733</v>
      </c>
      <c r="D388" s="65">
        <v>561011872</v>
      </c>
      <c r="E388" s="43" t="s">
        <v>1081</v>
      </c>
      <c r="F388" s="7" t="s">
        <v>1035</v>
      </c>
      <c r="G388" s="35" t="s">
        <v>1082</v>
      </c>
    </row>
    <row r="389" spans="1:7" s="3" customFormat="1" ht="75" customHeight="1">
      <c r="A389" s="65">
        <v>448509</v>
      </c>
      <c r="B389" s="42" t="s">
        <v>1083</v>
      </c>
      <c r="C389" s="66">
        <v>45734</v>
      </c>
      <c r="D389" s="65">
        <v>842812797</v>
      </c>
      <c r="E389" s="43" t="s">
        <v>1084</v>
      </c>
      <c r="F389" s="7" t="s">
        <v>1035</v>
      </c>
      <c r="G389" s="35" t="s">
        <v>1085</v>
      </c>
    </row>
    <row r="390" spans="1:7" s="3" customFormat="1" ht="75" customHeight="1">
      <c r="A390" s="65">
        <v>459659</v>
      </c>
      <c r="B390" s="42" t="s">
        <v>1086</v>
      </c>
      <c r="C390" s="66">
        <v>45733</v>
      </c>
      <c r="D390" s="65">
        <v>1200000000</v>
      </c>
      <c r="E390" s="43" t="s">
        <v>1055</v>
      </c>
      <c r="F390" s="7" t="s">
        <v>1035</v>
      </c>
      <c r="G390" s="35" t="s">
        <v>1087</v>
      </c>
    </row>
    <row r="391" spans="1:7" s="3" customFormat="1" ht="75" customHeight="1">
      <c r="A391" s="65">
        <v>448269</v>
      </c>
      <c r="B391" s="42" t="s">
        <v>1088</v>
      </c>
      <c r="C391" s="66">
        <v>45734</v>
      </c>
      <c r="D391" s="65">
        <v>237711280</v>
      </c>
      <c r="E391" s="43" t="s">
        <v>1089</v>
      </c>
      <c r="F391" s="7" t="s">
        <v>1035</v>
      </c>
      <c r="G391" s="35" t="s">
        <v>1090</v>
      </c>
    </row>
    <row r="392" spans="1:7" s="3" customFormat="1" ht="75" customHeight="1">
      <c r="A392" s="65">
        <v>459659</v>
      </c>
      <c r="B392" s="42" t="s">
        <v>1086</v>
      </c>
      <c r="C392" s="66">
        <v>45734</v>
      </c>
      <c r="D392" s="65">
        <v>2000000000</v>
      </c>
      <c r="E392" s="7" t="s">
        <v>1091</v>
      </c>
      <c r="F392" s="7" t="s">
        <v>1035</v>
      </c>
      <c r="G392" s="35" t="s">
        <v>1087</v>
      </c>
    </row>
    <row r="393" spans="1:7" s="3" customFormat="1" ht="83.25" customHeight="1">
      <c r="A393" s="65">
        <v>456475</v>
      </c>
      <c r="B393" s="42" t="s">
        <v>1092</v>
      </c>
      <c r="C393" s="66">
        <v>45734</v>
      </c>
      <c r="D393" s="65">
        <v>20000000</v>
      </c>
      <c r="E393" s="7" t="s">
        <v>1093</v>
      </c>
      <c r="F393" s="7" t="s">
        <v>1035</v>
      </c>
      <c r="G393" s="35" t="s">
        <v>1094</v>
      </c>
    </row>
    <row r="394" spans="1:7" s="3" customFormat="1" ht="128.25" customHeight="1">
      <c r="A394" s="65">
        <v>448371</v>
      </c>
      <c r="B394" s="42" t="s">
        <v>1095</v>
      </c>
      <c r="C394" s="66">
        <v>45742</v>
      </c>
      <c r="D394" s="65">
        <v>66000000</v>
      </c>
      <c r="E394" s="7" t="s">
        <v>1096</v>
      </c>
      <c r="F394" s="7" t="s">
        <v>1035</v>
      </c>
      <c r="G394" s="35" t="s">
        <v>1097</v>
      </c>
    </row>
    <row r="395" spans="1:7" s="3" customFormat="1" ht="103.5" customHeight="1">
      <c r="A395" s="65">
        <v>448359</v>
      </c>
      <c r="B395" s="42" t="s">
        <v>1098</v>
      </c>
      <c r="C395" s="66">
        <v>45769</v>
      </c>
      <c r="D395" s="65">
        <v>28889750</v>
      </c>
      <c r="E395" s="43" t="s">
        <v>1099</v>
      </c>
      <c r="F395" s="7" t="s">
        <v>1035</v>
      </c>
      <c r="G395" s="35" t="s">
        <v>1100</v>
      </c>
    </row>
    <row r="396" spans="1:7" s="3" customFormat="1" ht="100.5" customHeight="1">
      <c r="A396" s="65">
        <v>448359</v>
      </c>
      <c r="B396" s="42" t="s">
        <v>1098</v>
      </c>
      <c r="C396" s="66">
        <v>45769</v>
      </c>
      <c r="D396" s="65">
        <v>4151300</v>
      </c>
      <c r="E396" s="43" t="s">
        <v>1099</v>
      </c>
      <c r="F396" s="7" t="s">
        <v>1035</v>
      </c>
      <c r="G396" s="35" t="s">
        <v>1100</v>
      </c>
    </row>
    <row r="397" spans="1:7" s="3" customFormat="1" ht="126" customHeight="1">
      <c r="A397" s="65">
        <v>448371</v>
      </c>
      <c r="B397" s="42" t="s">
        <v>1095</v>
      </c>
      <c r="C397" s="66">
        <v>45742</v>
      </c>
      <c r="D397" s="65">
        <v>66000000</v>
      </c>
      <c r="E397" s="43" t="s">
        <v>1096</v>
      </c>
      <c r="F397" s="7" t="s">
        <v>1035</v>
      </c>
      <c r="G397" s="35" t="s">
        <v>1100</v>
      </c>
    </row>
    <row r="398" spans="1:7" s="3" customFormat="1" ht="75" customHeight="1">
      <c r="A398" s="65">
        <v>460516</v>
      </c>
      <c r="B398" s="42" t="s">
        <v>1101</v>
      </c>
      <c r="C398" s="66">
        <v>45755</v>
      </c>
      <c r="D398" s="65">
        <v>987840000</v>
      </c>
      <c r="E398" s="43" t="s">
        <v>1102</v>
      </c>
      <c r="F398" s="7" t="s">
        <v>1035</v>
      </c>
      <c r="G398" s="35" t="s">
        <v>1103</v>
      </c>
    </row>
    <row r="399" spans="1:7" s="3" customFormat="1" ht="75" customHeight="1">
      <c r="A399" s="65">
        <v>448509</v>
      </c>
      <c r="B399" s="42" t="s">
        <v>1104</v>
      </c>
      <c r="C399" s="66">
        <v>45762</v>
      </c>
      <c r="D399" s="65">
        <v>1438689478</v>
      </c>
      <c r="E399" s="43" t="s">
        <v>1105</v>
      </c>
      <c r="F399" s="7" t="s">
        <v>1035</v>
      </c>
      <c r="G399" s="35" t="s">
        <v>1085</v>
      </c>
    </row>
    <row r="400" spans="1:7" s="3" customFormat="1" ht="75" customHeight="1">
      <c r="A400" s="65">
        <v>448509</v>
      </c>
      <c r="B400" s="42" t="s">
        <v>1104</v>
      </c>
      <c r="C400" s="66">
        <v>45762</v>
      </c>
      <c r="D400" s="65">
        <v>695735910</v>
      </c>
      <c r="E400" s="43" t="s">
        <v>1105</v>
      </c>
      <c r="F400" s="7" t="s">
        <v>1035</v>
      </c>
      <c r="G400" s="35" t="s">
        <v>1085</v>
      </c>
    </row>
    <row r="401" spans="1:7" s="3" customFormat="1" ht="75" customHeight="1">
      <c r="A401" s="65">
        <v>461170</v>
      </c>
      <c r="B401" s="42" t="s">
        <v>1106</v>
      </c>
      <c r="C401" s="66">
        <v>45779</v>
      </c>
      <c r="D401" s="65">
        <v>500000000</v>
      </c>
      <c r="E401" s="43" t="s">
        <v>1107</v>
      </c>
      <c r="F401" s="7" t="s">
        <v>1035</v>
      </c>
      <c r="G401" s="35" t="s">
        <v>1108</v>
      </c>
    </row>
    <row r="402" spans="1:7" s="3" customFormat="1" ht="75" customHeight="1">
      <c r="A402" s="65">
        <v>461629</v>
      </c>
      <c r="B402" s="42" t="s">
        <v>1109</v>
      </c>
      <c r="C402" s="66">
        <v>45789</v>
      </c>
      <c r="D402" s="65">
        <v>212000000</v>
      </c>
      <c r="E402" s="43" t="s">
        <v>1110</v>
      </c>
      <c r="F402" s="7" t="s">
        <v>1111</v>
      </c>
      <c r="G402" s="35" t="s">
        <v>1112</v>
      </c>
    </row>
    <row r="403" spans="1:7" s="3" customFormat="1" ht="75" customHeight="1">
      <c r="A403" s="65">
        <v>448363</v>
      </c>
      <c r="B403" s="42" t="s">
        <v>1113</v>
      </c>
      <c r="C403" s="66">
        <v>45793</v>
      </c>
      <c r="D403" s="65">
        <v>10322500</v>
      </c>
      <c r="E403" s="43" t="s">
        <v>1114</v>
      </c>
      <c r="F403" s="7" t="s">
        <v>1035</v>
      </c>
      <c r="G403" s="35" t="s">
        <v>1115</v>
      </c>
    </row>
    <row r="404" spans="1:7" s="3" customFormat="1" ht="75" customHeight="1">
      <c r="A404" s="65">
        <v>448220</v>
      </c>
      <c r="B404" s="42" t="s">
        <v>1116</v>
      </c>
      <c r="C404" s="66">
        <v>45793</v>
      </c>
      <c r="D404" s="65">
        <v>50400000</v>
      </c>
      <c r="E404" s="43" t="s">
        <v>1117</v>
      </c>
      <c r="F404" s="7" t="s">
        <v>1035</v>
      </c>
      <c r="G404" s="35" t="s">
        <v>1118</v>
      </c>
    </row>
    <row r="405" spans="1:7" s="3" customFormat="1" ht="101.25" customHeight="1">
      <c r="A405" s="65">
        <v>460523</v>
      </c>
      <c r="B405" s="42" t="s">
        <v>1119</v>
      </c>
      <c r="C405" s="66">
        <v>45796</v>
      </c>
      <c r="D405" s="65">
        <v>159239463</v>
      </c>
      <c r="E405" s="43" t="s">
        <v>1120</v>
      </c>
      <c r="F405" s="7" t="s">
        <v>1035</v>
      </c>
      <c r="G405" s="35" t="s">
        <v>1121</v>
      </c>
    </row>
    <row r="406" spans="1:7" s="3" customFormat="1" ht="97.5" customHeight="1">
      <c r="A406" s="65">
        <v>460523</v>
      </c>
      <c r="B406" s="42" t="s">
        <v>1122</v>
      </c>
      <c r="C406" s="66">
        <v>45798</v>
      </c>
      <c r="D406" s="65">
        <v>156715080</v>
      </c>
      <c r="E406" s="43" t="s">
        <v>1055</v>
      </c>
      <c r="F406" s="7" t="s">
        <v>1035</v>
      </c>
      <c r="G406" s="35" t="s">
        <v>1121</v>
      </c>
    </row>
    <row r="407" spans="1:7" s="3" customFormat="1" ht="104.25" customHeight="1">
      <c r="A407" s="65">
        <v>460523</v>
      </c>
      <c r="B407" s="42" t="s">
        <v>1123</v>
      </c>
      <c r="C407" s="66">
        <v>45798</v>
      </c>
      <c r="D407" s="65">
        <v>558002884</v>
      </c>
      <c r="E407" s="43" t="s">
        <v>1055</v>
      </c>
      <c r="F407" s="7" t="s">
        <v>1035</v>
      </c>
      <c r="G407" s="35" t="s">
        <v>1121</v>
      </c>
    </row>
    <row r="408" spans="1:7" s="3" customFormat="1" ht="78" customHeight="1">
      <c r="A408" s="65">
        <v>453766</v>
      </c>
      <c r="B408" s="42" t="s">
        <v>1124</v>
      </c>
      <c r="C408" s="66">
        <v>45811</v>
      </c>
      <c r="D408" s="65">
        <v>88504000</v>
      </c>
      <c r="E408" s="43" t="s">
        <v>1125</v>
      </c>
      <c r="F408" s="7" t="s">
        <v>1035</v>
      </c>
      <c r="G408" s="35" t="s">
        <v>1126</v>
      </c>
    </row>
    <row r="409" spans="1:7" s="3" customFormat="1" ht="75" customHeight="1">
      <c r="A409" s="65">
        <v>453766</v>
      </c>
      <c r="B409" s="42" t="s">
        <v>1124</v>
      </c>
      <c r="C409" s="66">
        <v>45811</v>
      </c>
      <c r="D409" s="65">
        <v>136668852</v>
      </c>
      <c r="E409" s="43" t="s">
        <v>1125</v>
      </c>
      <c r="F409" s="7" t="s">
        <v>1035</v>
      </c>
      <c r="G409" s="35" t="s">
        <v>1126</v>
      </c>
    </row>
    <row r="410" spans="1:7" s="3" customFormat="1" ht="75" customHeight="1">
      <c r="A410" s="65">
        <v>453766</v>
      </c>
      <c r="B410" s="42" t="s">
        <v>1124</v>
      </c>
      <c r="C410" s="66">
        <v>45812</v>
      </c>
      <c r="D410" s="65">
        <v>690544000</v>
      </c>
      <c r="E410" s="43" t="s">
        <v>1127</v>
      </c>
      <c r="F410" s="7" t="s">
        <v>1035</v>
      </c>
      <c r="G410" s="35" t="s">
        <v>1126</v>
      </c>
    </row>
    <row r="411" spans="1:7" s="3" customFormat="1" ht="89.25" customHeight="1">
      <c r="A411" s="65">
        <v>453766</v>
      </c>
      <c r="B411" s="42" t="s">
        <v>1124</v>
      </c>
      <c r="C411" s="66">
        <v>45825</v>
      </c>
      <c r="D411" s="65">
        <v>590029466</v>
      </c>
      <c r="E411" s="7" t="s">
        <v>1128</v>
      </c>
      <c r="F411" s="7" t="s">
        <v>1035</v>
      </c>
      <c r="G411" s="35" t="s">
        <v>1126</v>
      </c>
    </row>
    <row r="412" spans="1:7" s="3" customFormat="1" ht="88.5" customHeight="1">
      <c r="A412" s="65">
        <v>453766</v>
      </c>
      <c r="B412" s="42" t="s">
        <v>1124</v>
      </c>
      <c r="C412" s="66">
        <v>45825</v>
      </c>
      <c r="D412" s="65">
        <v>262000000</v>
      </c>
      <c r="E412" s="7" t="s">
        <v>1069</v>
      </c>
      <c r="F412" s="7" t="s">
        <v>1035</v>
      </c>
      <c r="G412" s="35" t="s">
        <v>1126</v>
      </c>
    </row>
    <row r="413" spans="1:7" s="3" customFormat="1" ht="75" customHeight="1">
      <c r="A413" s="65">
        <v>460887</v>
      </c>
      <c r="B413" s="42" t="s">
        <v>1129</v>
      </c>
      <c r="C413" s="66">
        <v>45818</v>
      </c>
      <c r="D413" s="65">
        <v>356250000</v>
      </c>
      <c r="E413" s="7" t="s">
        <v>1130</v>
      </c>
      <c r="F413" s="7" t="s">
        <v>1035</v>
      </c>
      <c r="G413" s="35" t="s">
        <v>1131</v>
      </c>
    </row>
    <row r="414" spans="1:7" s="3" customFormat="1" ht="100.5" customHeight="1">
      <c r="A414" s="65">
        <v>460523</v>
      </c>
      <c r="B414" s="42" t="s">
        <v>1132</v>
      </c>
      <c r="C414" s="66">
        <v>45818</v>
      </c>
      <c r="D414" s="65">
        <v>900000000</v>
      </c>
      <c r="E414" s="43" t="s">
        <v>1133</v>
      </c>
      <c r="F414" s="7" t="s">
        <v>1035</v>
      </c>
      <c r="G414" s="35" t="s">
        <v>1121</v>
      </c>
    </row>
    <row r="415" spans="1:7" s="3" customFormat="1" ht="97.5" customHeight="1">
      <c r="A415" s="65">
        <v>460896</v>
      </c>
      <c r="B415" s="42" t="s">
        <v>1134</v>
      </c>
      <c r="C415" s="66">
        <v>45820</v>
      </c>
      <c r="D415" s="65">
        <v>102200000</v>
      </c>
      <c r="E415" s="43" t="s">
        <v>1135</v>
      </c>
      <c r="F415" s="7" t="s">
        <v>1035</v>
      </c>
      <c r="G415" s="35" t="s">
        <v>1136</v>
      </c>
    </row>
    <row r="416" spans="1:7" s="3" customFormat="1" ht="75" customHeight="1">
      <c r="A416" s="65">
        <v>467041</v>
      </c>
      <c r="B416" s="42" t="s">
        <v>1137</v>
      </c>
      <c r="C416" s="66">
        <v>45820</v>
      </c>
      <c r="D416" s="65">
        <v>8230352040</v>
      </c>
      <c r="E416" s="43" t="s">
        <v>1138</v>
      </c>
      <c r="F416" s="7" t="s">
        <v>1035</v>
      </c>
      <c r="G416" s="35" t="s">
        <v>1139</v>
      </c>
    </row>
    <row r="417" spans="1:7" s="3" customFormat="1" ht="119.25" customHeight="1">
      <c r="A417" s="65">
        <v>460894</v>
      </c>
      <c r="B417" s="42" t="s">
        <v>1140</v>
      </c>
      <c r="C417" s="66">
        <v>45825</v>
      </c>
      <c r="D417" s="65">
        <v>286200000</v>
      </c>
      <c r="E417" s="43" t="s">
        <v>1141</v>
      </c>
      <c r="F417" s="7" t="s">
        <v>1035</v>
      </c>
      <c r="G417" s="35" t="s">
        <v>1142</v>
      </c>
    </row>
    <row r="418" spans="1:7" s="3" customFormat="1" ht="75" customHeight="1">
      <c r="A418" s="65">
        <v>454825</v>
      </c>
      <c r="B418" s="42" t="s">
        <v>1143</v>
      </c>
      <c r="C418" s="66">
        <v>45826</v>
      </c>
      <c r="D418" s="65">
        <v>1526192341</v>
      </c>
      <c r="E418" s="43" t="s">
        <v>1144</v>
      </c>
      <c r="F418" s="7" t="s">
        <v>1035</v>
      </c>
      <c r="G418" s="35" t="s">
        <v>1145</v>
      </c>
    </row>
    <row r="419" spans="1:7" s="3" customFormat="1" ht="75" customHeight="1">
      <c r="A419" s="65">
        <v>459556</v>
      </c>
      <c r="B419" s="42" t="s">
        <v>1146</v>
      </c>
      <c r="C419" s="66">
        <v>45834</v>
      </c>
      <c r="D419" s="65">
        <v>1693440000</v>
      </c>
      <c r="E419" s="43" t="s">
        <v>1147</v>
      </c>
      <c r="F419" s="7" t="s">
        <v>1035</v>
      </c>
      <c r="G419" s="35" t="s">
        <v>1148</v>
      </c>
    </row>
    <row r="420" spans="1:7" s="3" customFormat="1" ht="75" customHeight="1">
      <c r="A420" s="65">
        <v>467799</v>
      </c>
      <c r="B420" s="42" t="s">
        <v>1149</v>
      </c>
      <c r="C420" s="66">
        <v>45835</v>
      </c>
      <c r="D420" s="65">
        <v>377829610</v>
      </c>
      <c r="E420" s="43" t="s">
        <v>1150</v>
      </c>
      <c r="F420" s="7" t="s">
        <v>1035</v>
      </c>
      <c r="G420" s="35" t="s">
        <v>1151</v>
      </c>
    </row>
    <row r="421" spans="1:7" s="3" customFormat="1" ht="75" customHeight="1">
      <c r="A421" s="65">
        <v>462377</v>
      </c>
      <c r="B421" s="42" t="s">
        <v>1152</v>
      </c>
      <c r="C421" s="66">
        <v>45853</v>
      </c>
      <c r="D421" s="65">
        <v>106777719</v>
      </c>
      <c r="E421" s="43" t="s">
        <v>1153</v>
      </c>
      <c r="F421" s="7" t="s">
        <v>1035</v>
      </c>
      <c r="G421" s="35" t="s">
        <v>1154</v>
      </c>
    </row>
    <row r="422" spans="1:7" s="3" customFormat="1" ht="75" customHeight="1">
      <c r="A422" s="65">
        <v>467746</v>
      </c>
      <c r="B422" s="42" t="s">
        <v>1155</v>
      </c>
      <c r="C422" s="66">
        <v>45866</v>
      </c>
      <c r="D422" s="65">
        <v>478740000</v>
      </c>
      <c r="E422" s="43" t="s">
        <v>1141</v>
      </c>
      <c r="F422" s="7" t="s">
        <v>1035</v>
      </c>
      <c r="G422" s="35" t="s">
        <v>1156</v>
      </c>
    </row>
    <row r="423" spans="1:7" s="3" customFormat="1" ht="122.25" customHeight="1">
      <c r="A423" s="65">
        <v>459891</v>
      </c>
      <c r="B423" s="42" t="s">
        <v>1157</v>
      </c>
      <c r="C423" s="66">
        <v>45866</v>
      </c>
      <c r="D423" s="65">
        <v>55041800</v>
      </c>
      <c r="E423" s="43" t="s">
        <v>1158</v>
      </c>
      <c r="F423" s="7" t="s">
        <v>1035</v>
      </c>
      <c r="G423" s="35" t="s">
        <v>1159</v>
      </c>
    </row>
    <row r="424" spans="1:7" s="3" customFormat="1" ht="87" customHeight="1">
      <c r="A424" s="65">
        <v>467292</v>
      </c>
      <c r="B424" s="42" t="s">
        <v>1160</v>
      </c>
      <c r="C424" s="66">
        <v>45866</v>
      </c>
      <c r="D424" s="65">
        <v>10395000</v>
      </c>
      <c r="E424" s="43" t="s">
        <v>1161</v>
      </c>
      <c r="F424" s="7" t="s">
        <v>1035</v>
      </c>
      <c r="G424" s="35" t="s">
        <v>1162</v>
      </c>
    </row>
    <row r="425" spans="1:7" s="3" customFormat="1" ht="90" customHeight="1">
      <c r="A425" s="65">
        <v>468032</v>
      </c>
      <c r="B425" s="42" t="s">
        <v>1163</v>
      </c>
      <c r="C425" s="66">
        <v>45876</v>
      </c>
      <c r="D425" s="65">
        <v>352680000</v>
      </c>
      <c r="E425" s="43" t="s">
        <v>1164</v>
      </c>
      <c r="F425" s="7" t="s">
        <v>1035</v>
      </c>
      <c r="G425" s="35" t="s">
        <v>1165</v>
      </c>
    </row>
    <row r="426" spans="1:7" s="3" customFormat="1" ht="75" customHeight="1">
      <c r="A426" s="65">
        <v>464798</v>
      </c>
      <c r="B426" s="42" t="s">
        <v>1166</v>
      </c>
      <c r="C426" s="66">
        <v>45880</v>
      </c>
      <c r="D426" s="65">
        <v>200000000</v>
      </c>
      <c r="E426" s="43" t="s">
        <v>1167</v>
      </c>
      <c r="F426" s="7" t="s">
        <v>1035</v>
      </c>
      <c r="G426" s="35" t="s">
        <v>1168</v>
      </c>
    </row>
    <row r="427" spans="1:7" s="3" customFormat="1" ht="107.25" customHeight="1">
      <c r="A427" s="65">
        <v>468102</v>
      </c>
      <c r="B427" s="42" t="s">
        <v>1169</v>
      </c>
      <c r="C427" s="66">
        <v>45887</v>
      </c>
      <c r="D427" s="65">
        <v>606066333</v>
      </c>
      <c r="E427" s="43" t="s">
        <v>1055</v>
      </c>
      <c r="F427" s="7" t="s">
        <v>1035</v>
      </c>
      <c r="G427" s="35" t="s">
        <v>1170</v>
      </c>
    </row>
    <row r="428" spans="1:7" s="3" customFormat="1" ht="113.25" customHeight="1">
      <c r="A428" s="65">
        <v>468310</v>
      </c>
      <c r="B428" s="42" t="s">
        <v>1171</v>
      </c>
      <c r="C428" s="66">
        <v>45887</v>
      </c>
      <c r="D428" s="65">
        <v>3029249834</v>
      </c>
      <c r="E428" s="43" t="s">
        <v>1172</v>
      </c>
      <c r="F428" s="7" t="s">
        <v>1035</v>
      </c>
      <c r="G428" s="35" t="s">
        <v>1173</v>
      </c>
    </row>
    <row r="429" spans="1:7" s="3" customFormat="1" ht="92.25" customHeight="1">
      <c r="A429" s="65">
        <v>468359</v>
      </c>
      <c r="B429" s="42" t="s">
        <v>1174</v>
      </c>
      <c r="C429" s="66">
        <v>45887</v>
      </c>
      <c r="D429" s="65">
        <v>637283333</v>
      </c>
      <c r="E429" s="43" t="s">
        <v>1172</v>
      </c>
      <c r="F429" s="7" t="s">
        <v>1035</v>
      </c>
      <c r="G429" s="35" t="s">
        <v>1175</v>
      </c>
    </row>
    <row r="430" spans="1:7" s="3" customFormat="1" ht="98.25" customHeight="1">
      <c r="A430" s="65">
        <v>467597</v>
      </c>
      <c r="B430" s="42" t="s">
        <v>1176</v>
      </c>
      <c r="C430" s="66">
        <v>45887</v>
      </c>
      <c r="D430" s="65">
        <v>750000000</v>
      </c>
      <c r="E430" s="43" t="s">
        <v>1177</v>
      </c>
      <c r="F430" s="7" t="s">
        <v>1035</v>
      </c>
      <c r="G430" s="35" t="s">
        <v>1178</v>
      </c>
    </row>
    <row r="431" spans="1:7" s="3" customFormat="1" ht="101.25" customHeight="1">
      <c r="A431" s="65">
        <v>467755</v>
      </c>
      <c r="B431" s="42" t="s">
        <v>1179</v>
      </c>
      <c r="C431" s="66">
        <v>45888</v>
      </c>
      <c r="D431" s="65">
        <v>26400000</v>
      </c>
      <c r="E431" s="43" t="s">
        <v>1180</v>
      </c>
      <c r="F431" s="7" t="s">
        <v>1035</v>
      </c>
      <c r="G431" s="35" t="s">
        <v>1181</v>
      </c>
    </row>
    <row r="432" spans="1:7" s="3" customFormat="1" ht="111" customHeight="1">
      <c r="A432" s="65">
        <v>468196</v>
      </c>
      <c r="B432" s="42" t="s">
        <v>1182</v>
      </c>
      <c r="C432" s="66">
        <v>45888</v>
      </c>
      <c r="D432" s="65">
        <v>1348100000</v>
      </c>
      <c r="E432" s="43" t="s">
        <v>1183</v>
      </c>
      <c r="F432" s="7" t="s">
        <v>1035</v>
      </c>
      <c r="G432" s="35" t="s">
        <v>1184</v>
      </c>
    </row>
    <row r="433" spans="1:7" s="3" customFormat="1" ht="75" customHeight="1">
      <c r="A433" s="65">
        <v>462269</v>
      </c>
      <c r="B433" s="42" t="s">
        <v>1185</v>
      </c>
      <c r="C433" s="66">
        <v>45889</v>
      </c>
      <c r="D433" s="65">
        <v>374190925</v>
      </c>
      <c r="E433" s="43" t="s">
        <v>1186</v>
      </c>
      <c r="F433" s="7" t="s">
        <v>1035</v>
      </c>
      <c r="G433" s="35" t="s">
        <v>1187</v>
      </c>
    </row>
    <row r="434" spans="1:7" s="3" customFormat="1" ht="75" customHeight="1">
      <c r="A434" s="65">
        <v>465263</v>
      </c>
      <c r="B434" s="42" t="s">
        <v>1188</v>
      </c>
      <c r="C434" s="66">
        <v>45897</v>
      </c>
      <c r="D434" s="65">
        <v>456264000</v>
      </c>
      <c r="E434" s="43" t="s">
        <v>1189</v>
      </c>
      <c r="F434" s="7" t="s">
        <v>1035</v>
      </c>
      <c r="G434" s="35" t="s">
        <v>1190</v>
      </c>
    </row>
    <row r="435" spans="1:7" s="3" customFormat="1" ht="75" customHeight="1">
      <c r="A435" s="65">
        <v>464957</v>
      </c>
      <c r="B435" s="42" t="s">
        <v>1191</v>
      </c>
      <c r="C435" s="66">
        <v>45890</v>
      </c>
      <c r="D435" s="65">
        <v>172028000</v>
      </c>
      <c r="E435" s="43" t="s">
        <v>1192</v>
      </c>
      <c r="F435" s="7" t="s">
        <v>1035</v>
      </c>
      <c r="G435" s="35" t="s">
        <v>1193</v>
      </c>
    </row>
    <row r="436" spans="1:7" s="3" customFormat="1" ht="75" customHeight="1">
      <c r="A436" s="65">
        <v>462269</v>
      </c>
      <c r="B436" s="42" t="s">
        <v>1194</v>
      </c>
      <c r="C436" s="66">
        <v>45889</v>
      </c>
      <c r="D436" s="65">
        <v>68276840</v>
      </c>
      <c r="E436" s="43" t="s">
        <v>1195</v>
      </c>
      <c r="F436" s="7" t="s">
        <v>1035</v>
      </c>
      <c r="G436" s="35" t="s">
        <v>1187</v>
      </c>
    </row>
    <row r="437" spans="1:7" s="3" customFormat="1" ht="111" customHeight="1">
      <c r="A437" s="65">
        <v>468318</v>
      </c>
      <c r="B437" s="42" t="s">
        <v>1196</v>
      </c>
      <c r="C437" s="66">
        <v>45891</v>
      </c>
      <c r="D437" s="65">
        <v>333718000</v>
      </c>
      <c r="E437" s="43" t="s">
        <v>1197</v>
      </c>
      <c r="F437" s="7" t="s">
        <v>1035</v>
      </c>
      <c r="G437" s="35" t="s">
        <v>1198</v>
      </c>
    </row>
    <row r="438" spans="1:7" s="3" customFormat="1" ht="93.75" customHeight="1">
      <c r="A438" s="65">
        <v>468318</v>
      </c>
      <c r="B438" s="42" t="s">
        <v>1199</v>
      </c>
      <c r="C438" s="66">
        <v>45891</v>
      </c>
      <c r="D438" s="65">
        <v>261050000</v>
      </c>
      <c r="E438" s="43" t="s">
        <v>1197</v>
      </c>
      <c r="F438" s="7" t="s">
        <v>1035</v>
      </c>
      <c r="G438" s="35" t="s">
        <v>1198</v>
      </c>
    </row>
    <row r="439" spans="1:7" s="3" customFormat="1" ht="103.5" customHeight="1">
      <c r="A439" s="65">
        <v>468318</v>
      </c>
      <c r="B439" s="42" t="s">
        <v>1196</v>
      </c>
      <c r="C439" s="66">
        <v>45891</v>
      </c>
      <c r="D439" s="65">
        <v>395000000</v>
      </c>
      <c r="E439" s="43" t="s">
        <v>1200</v>
      </c>
      <c r="F439" s="7" t="s">
        <v>1035</v>
      </c>
      <c r="G439" s="35" t="s">
        <v>1198</v>
      </c>
    </row>
    <row r="440" spans="1:7" s="3" customFormat="1" ht="108" customHeight="1">
      <c r="A440" s="65">
        <v>467743</v>
      </c>
      <c r="B440" s="42" t="s">
        <v>1201</v>
      </c>
      <c r="C440" s="66">
        <v>45901</v>
      </c>
      <c r="D440" s="65">
        <v>695340000</v>
      </c>
      <c r="E440" s="43" t="s">
        <v>1130</v>
      </c>
      <c r="F440" s="7" t="s">
        <v>1035</v>
      </c>
      <c r="G440" s="35" t="s">
        <v>1202</v>
      </c>
    </row>
    <row r="441" spans="1:7" s="3" customFormat="1" ht="96.75" customHeight="1">
      <c r="A441" s="65">
        <v>467727</v>
      </c>
      <c r="B441" s="42" t="s">
        <v>1203</v>
      </c>
      <c r="C441" s="66">
        <v>45901</v>
      </c>
      <c r="D441" s="65">
        <v>13200000</v>
      </c>
      <c r="E441" s="43" t="s">
        <v>1204</v>
      </c>
      <c r="F441" s="7" t="s">
        <v>1035</v>
      </c>
      <c r="G441" s="35" t="s">
        <v>1205</v>
      </c>
    </row>
    <row r="442" spans="1:7" s="3" customFormat="1" ht="98.25" customHeight="1">
      <c r="A442" s="65">
        <v>468178</v>
      </c>
      <c r="B442" s="42" t="s">
        <v>1206</v>
      </c>
      <c r="C442" s="66">
        <v>45908</v>
      </c>
      <c r="D442" s="65">
        <v>1925127134</v>
      </c>
      <c r="E442" s="43" t="s">
        <v>1164</v>
      </c>
      <c r="F442" s="7" t="s">
        <v>1035</v>
      </c>
      <c r="G442" s="35" t="s">
        <v>1207</v>
      </c>
    </row>
    <row r="443" spans="1:7" s="3" customFormat="1" ht="75" customHeight="1">
      <c r="A443" s="65">
        <v>468248</v>
      </c>
      <c r="B443" s="42" t="s">
        <v>1208</v>
      </c>
      <c r="C443" s="66">
        <v>45908</v>
      </c>
      <c r="D443" s="65">
        <v>1011617000</v>
      </c>
      <c r="E443" s="43" t="s">
        <v>1164</v>
      </c>
      <c r="F443" s="7" t="s">
        <v>1035</v>
      </c>
      <c r="G443" s="35" t="s">
        <v>1209</v>
      </c>
    </row>
    <row r="444" spans="1:7" s="3" customFormat="1" ht="123" customHeight="1">
      <c r="A444" s="65">
        <v>468304</v>
      </c>
      <c r="B444" s="42" t="s">
        <v>1210</v>
      </c>
      <c r="C444" s="66">
        <v>45908</v>
      </c>
      <c r="D444" s="65">
        <v>1347224067</v>
      </c>
      <c r="E444" s="43" t="s">
        <v>1055</v>
      </c>
      <c r="F444" s="7" t="s">
        <v>1035</v>
      </c>
      <c r="G444" s="35" t="s">
        <v>1211</v>
      </c>
    </row>
    <row r="445" spans="1:7" s="3" customFormat="1" ht="90.75" customHeight="1">
      <c r="A445" s="65">
        <v>467833</v>
      </c>
      <c r="B445" s="42" t="s">
        <v>1212</v>
      </c>
      <c r="C445" s="66">
        <v>45910</v>
      </c>
      <c r="D445" s="65">
        <v>19900000</v>
      </c>
      <c r="E445" s="43" t="s">
        <v>1213</v>
      </c>
      <c r="F445" s="7" t="s">
        <v>1035</v>
      </c>
      <c r="G445" s="35" t="s">
        <v>1214</v>
      </c>
    </row>
    <row r="446" spans="1:7" s="3" customFormat="1" ht="75" customHeight="1">
      <c r="A446" s="65">
        <v>467774</v>
      </c>
      <c r="B446" s="42" t="s">
        <v>1215</v>
      </c>
      <c r="C446" s="66">
        <v>45912</v>
      </c>
      <c r="D446" s="65">
        <v>9800000</v>
      </c>
      <c r="E446" s="43" t="s">
        <v>1216</v>
      </c>
      <c r="F446" s="7" t="s">
        <v>1035</v>
      </c>
      <c r="G446" s="35" t="s">
        <v>1217</v>
      </c>
    </row>
    <row r="447" spans="1:7" s="3" customFormat="1" ht="75" customHeight="1">
      <c r="A447" s="65">
        <v>467794</v>
      </c>
      <c r="B447" s="42" t="s">
        <v>1218</v>
      </c>
      <c r="C447" s="66">
        <v>45915</v>
      </c>
      <c r="D447" s="65">
        <v>607690206</v>
      </c>
      <c r="E447" s="43" t="s">
        <v>1219</v>
      </c>
      <c r="F447" s="7" t="s">
        <v>1035</v>
      </c>
      <c r="G447" s="35" t="s">
        <v>1220</v>
      </c>
    </row>
    <row r="448" spans="1:7" s="3" customFormat="1" ht="75" customHeight="1">
      <c r="A448" s="65">
        <v>471896</v>
      </c>
      <c r="B448" s="42" t="s">
        <v>1221</v>
      </c>
      <c r="C448" s="66">
        <v>45919</v>
      </c>
      <c r="D448" s="65">
        <v>9200000000</v>
      </c>
      <c r="E448" s="43" t="s">
        <v>1135</v>
      </c>
      <c r="F448" s="7" t="s">
        <v>1035</v>
      </c>
      <c r="G448" s="35" t="s">
        <v>1222</v>
      </c>
    </row>
    <row r="449" spans="1:7" s="3" customFormat="1" ht="75" customHeight="1">
      <c r="A449" s="65">
        <v>472614</v>
      </c>
      <c r="B449" s="42" t="s">
        <v>1223</v>
      </c>
      <c r="C449" s="66">
        <v>45919</v>
      </c>
      <c r="D449" s="65">
        <v>62000000</v>
      </c>
      <c r="E449" s="43" t="s">
        <v>1224</v>
      </c>
      <c r="F449" s="7" t="s">
        <v>1035</v>
      </c>
      <c r="G449" s="35" t="s">
        <v>1225</v>
      </c>
    </row>
    <row r="450" spans="1:7" s="3" customFormat="1" ht="75" customHeight="1">
      <c r="A450" s="65">
        <v>468004</v>
      </c>
      <c r="B450" s="42" t="s">
        <v>1226</v>
      </c>
      <c r="C450" s="66">
        <v>45923</v>
      </c>
      <c r="D450" s="65">
        <v>117000000</v>
      </c>
      <c r="E450" s="43" t="s">
        <v>1227</v>
      </c>
      <c r="F450" s="7" t="s">
        <v>1035</v>
      </c>
      <c r="G450" s="35" t="s">
        <v>1228</v>
      </c>
    </row>
    <row r="451" spans="1:7" s="3" customFormat="1" ht="112.5" customHeight="1">
      <c r="A451" s="65">
        <v>472453</v>
      </c>
      <c r="B451" s="42" t="s">
        <v>1229</v>
      </c>
      <c r="C451" s="66">
        <v>45924</v>
      </c>
      <c r="D451" s="65">
        <v>150000000</v>
      </c>
      <c r="E451" s="43" t="s">
        <v>1039</v>
      </c>
      <c r="F451" s="7" t="s">
        <v>1035</v>
      </c>
      <c r="G451" s="35" t="s">
        <v>1230</v>
      </c>
    </row>
    <row r="452" spans="1:7" s="3" customFormat="1" ht="75" customHeight="1">
      <c r="A452" s="65">
        <v>467295</v>
      </c>
      <c r="B452" s="42" t="s">
        <v>1231</v>
      </c>
      <c r="C452" s="66">
        <v>45930</v>
      </c>
      <c r="D452" s="65">
        <v>48960000</v>
      </c>
      <c r="E452" s="43" t="s">
        <v>1232</v>
      </c>
      <c r="F452" s="7" t="s">
        <v>1035</v>
      </c>
      <c r="G452" s="35" t="s">
        <v>1233</v>
      </c>
    </row>
    <row r="453" spans="1:7" s="3" customFormat="1" ht="75" customHeight="1">
      <c r="A453" s="65">
        <v>467736</v>
      </c>
      <c r="B453" s="42" t="s">
        <v>1234</v>
      </c>
      <c r="C453" s="66">
        <v>45930</v>
      </c>
      <c r="D453" s="65">
        <v>52650000</v>
      </c>
      <c r="E453" s="43" t="s">
        <v>1235</v>
      </c>
      <c r="F453" s="7" t="s">
        <v>1035</v>
      </c>
      <c r="G453" s="35" t="s">
        <v>1236</v>
      </c>
    </row>
    <row r="454" spans="1:7" s="3" customFormat="1" ht="93.75" customHeight="1">
      <c r="A454" s="65">
        <v>473363</v>
      </c>
      <c r="B454" s="42" t="s">
        <v>1237</v>
      </c>
      <c r="C454" s="66">
        <v>45933</v>
      </c>
      <c r="D454" s="65">
        <v>8572307000</v>
      </c>
      <c r="E454" s="43" t="s">
        <v>1238</v>
      </c>
      <c r="F454" s="7" t="s">
        <v>1035</v>
      </c>
      <c r="G454" s="35" t="s">
        <v>1239</v>
      </c>
    </row>
    <row r="455" spans="1:7" s="3" customFormat="1" ht="75" customHeight="1">
      <c r="A455" s="65">
        <v>468573</v>
      </c>
      <c r="B455" s="42" t="s">
        <v>1240</v>
      </c>
      <c r="C455" s="66">
        <v>45933</v>
      </c>
      <c r="D455" s="65">
        <v>726357514</v>
      </c>
      <c r="E455" s="43" t="s">
        <v>1105</v>
      </c>
      <c r="F455" s="7" t="s">
        <v>1035</v>
      </c>
      <c r="G455" s="35" t="s">
        <v>1241</v>
      </c>
    </row>
    <row r="456" spans="1:7" s="3" customFormat="1" ht="96.75" customHeight="1">
      <c r="A456" s="65">
        <v>467822</v>
      </c>
      <c r="B456" s="42" t="s">
        <v>1242</v>
      </c>
      <c r="C456" s="66">
        <v>45936</v>
      </c>
      <c r="D456" s="65">
        <v>350000000</v>
      </c>
      <c r="E456" s="43" t="s">
        <v>1243</v>
      </c>
      <c r="F456" s="7" t="s">
        <v>1035</v>
      </c>
      <c r="G456" s="35" t="s">
        <v>1244</v>
      </c>
    </row>
    <row r="457" spans="1:7" s="3" customFormat="1" ht="75" customHeight="1">
      <c r="A457" s="65">
        <v>467991</v>
      </c>
      <c r="B457" s="42" t="s">
        <v>1245</v>
      </c>
      <c r="C457" s="66">
        <v>45939</v>
      </c>
      <c r="D457" s="65">
        <v>59400000</v>
      </c>
      <c r="E457" s="43" t="s">
        <v>1246</v>
      </c>
      <c r="F457" s="7" t="s">
        <v>1035</v>
      </c>
      <c r="G457" s="35" t="s">
        <v>1247</v>
      </c>
    </row>
    <row r="458" spans="1:7" s="3" customFormat="1" ht="75" customHeight="1">
      <c r="A458" s="65">
        <v>467875</v>
      </c>
      <c r="B458" s="42" t="s">
        <v>1248</v>
      </c>
      <c r="C458" s="66">
        <v>45944</v>
      </c>
      <c r="D458" s="65">
        <v>356235591</v>
      </c>
      <c r="E458" s="43" t="s">
        <v>1249</v>
      </c>
      <c r="F458" s="7" t="s">
        <v>1035</v>
      </c>
      <c r="G458" s="35" t="s">
        <v>1250</v>
      </c>
    </row>
    <row r="459" spans="1:7" s="3" customFormat="1" ht="75" customHeight="1">
      <c r="A459" s="65">
        <v>467826</v>
      </c>
      <c r="B459" s="42" t="s">
        <v>1251</v>
      </c>
      <c r="C459" s="66">
        <v>45940</v>
      </c>
      <c r="D459" s="65">
        <v>132485000</v>
      </c>
      <c r="E459" s="43" t="s">
        <v>1252</v>
      </c>
      <c r="F459" s="7" t="s">
        <v>1035</v>
      </c>
      <c r="G459" s="35" t="s">
        <v>1253</v>
      </c>
    </row>
    <row r="460" spans="1:7" s="3" customFormat="1" ht="151.5" customHeight="1">
      <c r="A460" s="65">
        <v>467821</v>
      </c>
      <c r="B460" s="42" t="s">
        <v>1254</v>
      </c>
      <c r="C460" s="66">
        <v>45944</v>
      </c>
      <c r="D460" s="65">
        <v>25124000</v>
      </c>
      <c r="E460" s="43" t="s">
        <v>1255</v>
      </c>
      <c r="F460" s="7" t="s">
        <v>1035</v>
      </c>
      <c r="G460" s="35" t="s">
        <v>1253</v>
      </c>
    </row>
    <row r="461" spans="1:7" s="3" customFormat="1" ht="89.25" customHeight="1">
      <c r="A461" s="65">
        <v>471773</v>
      </c>
      <c r="B461" s="42" t="s">
        <v>1256</v>
      </c>
      <c r="C461" s="66">
        <v>45945</v>
      </c>
      <c r="D461" s="65">
        <v>241950000</v>
      </c>
      <c r="E461" s="43" t="s">
        <v>1257</v>
      </c>
      <c r="F461" s="7" t="s">
        <v>1035</v>
      </c>
      <c r="G461" s="35" t="s">
        <v>1258</v>
      </c>
    </row>
    <row r="462" spans="1:7" s="3" customFormat="1" ht="101.25" customHeight="1">
      <c r="A462" s="65">
        <v>473142</v>
      </c>
      <c r="B462" s="42" t="s">
        <v>1259</v>
      </c>
      <c r="C462" s="66">
        <v>45946</v>
      </c>
      <c r="D462" s="65">
        <v>30846595</v>
      </c>
      <c r="E462" s="43" t="s">
        <v>1260</v>
      </c>
      <c r="F462" s="7" t="s">
        <v>1035</v>
      </c>
      <c r="G462" s="35" t="s">
        <v>1261</v>
      </c>
    </row>
    <row r="463" spans="1:7" s="3" customFormat="1" ht="118.5" customHeight="1">
      <c r="A463" s="65">
        <v>467766</v>
      </c>
      <c r="B463" s="42" t="s">
        <v>1262</v>
      </c>
      <c r="C463" s="66">
        <v>45950</v>
      </c>
      <c r="D463" s="65">
        <v>80000000</v>
      </c>
      <c r="E463" s="43" t="s">
        <v>1263</v>
      </c>
      <c r="F463" s="7" t="s">
        <v>1035</v>
      </c>
      <c r="G463" s="35" t="s">
        <v>1264</v>
      </c>
    </row>
    <row r="464" spans="1:7" s="3" customFormat="1" ht="75" customHeight="1">
      <c r="A464" s="65">
        <v>473293</v>
      </c>
      <c r="B464" s="42" t="s">
        <v>1265</v>
      </c>
      <c r="C464" s="66">
        <v>45952</v>
      </c>
      <c r="D464" s="65">
        <v>147413956</v>
      </c>
      <c r="E464" s="43" t="s">
        <v>1266</v>
      </c>
      <c r="F464" s="7" t="s">
        <v>1111</v>
      </c>
      <c r="G464" s="35" t="s">
        <v>1267</v>
      </c>
    </row>
    <row r="465" spans="1:7" s="3" customFormat="1" ht="98.25" customHeight="1">
      <c r="A465" s="65">
        <v>467594</v>
      </c>
      <c r="B465" s="42" t="s">
        <v>1268</v>
      </c>
      <c r="C465" s="66">
        <v>45952</v>
      </c>
      <c r="D465" s="65">
        <v>750000000</v>
      </c>
      <c r="E465" s="43" t="s">
        <v>1269</v>
      </c>
      <c r="F465" s="7" t="s">
        <v>1111</v>
      </c>
      <c r="G465" s="35" t="s">
        <v>1270</v>
      </c>
    </row>
    <row r="466" spans="1:7" s="3" customFormat="1" ht="98.25" customHeight="1">
      <c r="A466" s="65">
        <v>468364</v>
      </c>
      <c r="B466" s="42" t="s">
        <v>1271</v>
      </c>
      <c r="C466" s="66">
        <v>45961</v>
      </c>
      <c r="D466" s="65">
        <v>1199950000</v>
      </c>
      <c r="E466" s="7" t="s">
        <v>1197</v>
      </c>
      <c r="F466" s="7" t="s">
        <v>1035</v>
      </c>
      <c r="G466" s="35" t="s">
        <v>1272</v>
      </c>
    </row>
    <row r="467" spans="1:7" s="3" customFormat="1" ht="84.75" customHeight="1">
      <c r="A467" s="65">
        <v>468364</v>
      </c>
      <c r="B467" s="42" t="s">
        <v>1271</v>
      </c>
      <c r="C467" s="66">
        <v>45961</v>
      </c>
      <c r="D467" s="65">
        <v>1463251795</v>
      </c>
      <c r="E467" s="7" t="s">
        <v>1273</v>
      </c>
      <c r="F467" s="7" t="s">
        <v>1111</v>
      </c>
      <c r="G467" s="35" t="s">
        <v>1272</v>
      </c>
    </row>
    <row r="468" spans="1:7" s="3" customFormat="1" ht="94.5" customHeight="1">
      <c r="A468" s="65">
        <v>468431</v>
      </c>
      <c r="B468" s="42" t="s">
        <v>1274</v>
      </c>
      <c r="C468" s="66">
        <v>45965</v>
      </c>
      <c r="D468" s="65">
        <v>554566200</v>
      </c>
      <c r="E468" s="43" t="s">
        <v>1275</v>
      </c>
      <c r="F468" s="7" t="s">
        <v>1111</v>
      </c>
      <c r="G468" s="35" t="s">
        <v>1276</v>
      </c>
    </row>
    <row r="469" spans="1:7" s="3" customFormat="1" ht="75" customHeight="1">
      <c r="A469" s="65">
        <v>473797</v>
      </c>
      <c r="B469" s="42" t="s">
        <v>1277</v>
      </c>
      <c r="C469" s="66">
        <v>45967</v>
      </c>
      <c r="D469" s="65">
        <v>120000000</v>
      </c>
      <c r="E469" s="7" t="s">
        <v>1278</v>
      </c>
      <c r="F469" s="7" t="s">
        <v>1111</v>
      </c>
      <c r="G469" s="35" t="s">
        <v>1279</v>
      </c>
    </row>
    <row r="470" spans="1:7" s="3" customFormat="1" ht="75" customHeight="1">
      <c r="A470" s="65">
        <v>467899</v>
      </c>
      <c r="B470" s="42" t="s">
        <v>1280</v>
      </c>
      <c r="C470" s="66">
        <v>45968</v>
      </c>
      <c r="D470" s="65">
        <v>209566100</v>
      </c>
      <c r="E470" s="7" t="s">
        <v>1281</v>
      </c>
      <c r="F470" s="7" t="s">
        <v>1111</v>
      </c>
      <c r="G470" s="35" t="s">
        <v>1282</v>
      </c>
    </row>
    <row r="471" spans="1:7" s="3" customFormat="1" ht="75" customHeight="1">
      <c r="A471" s="65">
        <v>468483</v>
      </c>
      <c r="B471" s="42" t="s">
        <v>1283</v>
      </c>
      <c r="C471" s="66">
        <v>45971</v>
      </c>
      <c r="D471" s="65">
        <v>106132171</v>
      </c>
      <c r="E471" s="7" t="s">
        <v>1284</v>
      </c>
      <c r="F471" s="7" t="s">
        <v>1035</v>
      </c>
      <c r="G471" s="35" t="s">
        <v>1285</v>
      </c>
    </row>
    <row r="472" spans="1:7" s="3" customFormat="1" ht="81.75" customHeight="1">
      <c r="A472" s="65">
        <v>468473</v>
      </c>
      <c r="B472" s="42" t="s">
        <v>1286</v>
      </c>
      <c r="C472" s="66">
        <v>45971</v>
      </c>
      <c r="D472" s="65">
        <v>30750000</v>
      </c>
      <c r="E472" s="43" t="s">
        <v>1287</v>
      </c>
      <c r="F472" s="7" t="s">
        <v>1111</v>
      </c>
      <c r="G472" s="35" t="s">
        <v>1288</v>
      </c>
    </row>
    <row r="473" spans="1:7" s="3" customFormat="1" ht="75" customHeight="1">
      <c r="A473" s="65">
        <v>468440</v>
      </c>
      <c r="B473" s="42" t="s">
        <v>1289</v>
      </c>
      <c r="C473" s="66">
        <v>45972</v>
      </c>
      <c r="D473" s="65">
        <v>230207500</v>
      </c>
      <c r="E473" s="43" t="s">
        <v>1290</v>
      </c>
      <c r="F473" s="7" t="s">
        <v>1111</v>
      </c>
      <c r="G473" s="35" t="s">
        <v>1291</v>
      </c>
    </row>
    <row r="474" spans="1:7" s="3" customFormat="1" ht="90" customHeight="1">
      <c r="A474" s="65">
        <v>467594</v>
      </c>
      <c r="B474" s="42" t="s">
        <v>1292</v>
      </c>
      <c r="C474" s="66">
        <v>45973</v>
      </c>
      <c r="D474" s="65">
        <v>500000000</v>
      </c>
      <c r="E474" s="43" t="s">
        <v>1293</v>
      </c>
      <c r="F474" s="7" t="s">
        <v>1035</v>
      </c>
      <c r="G474" s="35" t="s">
        <v>1270</v>
      </c>
    </row>
    <row r="475" spans="1:7" s="3" customFormat="1" ht="113.25" customHeight="1">
      <c r="A475" s="65">
        <v>471864</v>
      </c>
      <c r="B475" s="42" t="s">
        <v>1294</v>
      </c>
      <c r="C475" s="66">
        <v>45973</v>
      </c>
      <c r="D475" s="65">
        <v>66447176</v>
      </c>
      <c r="E475" s="43" t="s">
        <v>1295</v>
      </c>
      <c r="F475" s="7" t="s">
        <v>1111</v>
      </c>
      <c r="G475" s="35" t="s">
        <v>1296</v>
      </c>
    </row>
    <row r="476" spans="1:7" s="3" customFormat="1" ht="100.5" customHeight="1">
      <c r="A476" s="65">
        <v>473524</v>
      </c>
      <c r="B476" s="42" t="s">
        <v>1297</v>
      </c>
      <c r="C476" s="66">
        <v>45974</v>
      </c>
      <c r="D476" s="65">
        <v>1494668720</v>
      </c>
      <c r="E476" s="43" t="s">
        <v>1298</v>
      </c>
      <c r="F476" s="7" t="s">
        <v>1035</v>
      </c>
      <c r="G476" s="35" t="s">
        <v>1299</v>
      </c>
    </row>
    <row r="477" spans="1:7" s="3" customFormat="1" ht="75" customHeight="1">
      <c r="A477" s="65">
        <v>468276</v>
      </c>
      <c r="B477" s="42" t="s">
        <v>1300</v>
      </c>
      <c r="C477" s="66">
        <v>45974</v>
      </c>
      <c r="D477" s="65">
        <v>2895162772</v>
      </c>
      <c r="E477" s="43" t="s">
        <v>1301</v>
      </c>
      <c r="F477" s="7" t="s">
        <v>1035</v>
      </c>
      <c r="G477" s="35" t="s">
        <v>1302</v>
      </c>
    </row>
    <row r="478" spans="1:7" s="3" customFormat="1" ht="75" customHeight="1">
      <c r="A478" s="65">
        <v>468075</v>
      </c>
      <c r="B478" s="42" t="s">
        <v>1303</v>
      </c>
      <c r="C478" s="66">
        <v>45978</v>
      </c>
      <c r="D478" s="65">
        <v>63900000</v>
      </c>
      <c r="E478" s="43" t="s">
        <v>1304</v>
      </c>
      <c r="F478" s="7" t="s">
        <v>1035</v>
      </c>
      <c r="G478" s="35" t="s">
        <v>1305</v>
      </c>
    </row>
    <row r="479" spans="1:7" s="3" customFormat="1" ht="85.5" customHeight="1">
      <c r="A479" s="65">
        <v>467789</v>
      </c>
      <c r="B479" s="42" t="s">
        <v>1306</v>
      </c>
      <c r="C479" s="66">
        <v>45980</v>
      </c>
      <c r="D479" s="65">
        <v>858000000</v>
      </c>
      <c r="E479" s="43" t="s">
        <v>1307</v>
      </c>
      <c r="F479" s="7" t="s">
        <v>1035</v>
      </c>
      <c r="G479" s="35" t="s">
        <v>1308</v>
      </c>
    </row>
    <row r="480" spans="1:7" s="3" customFormat="1" ht="90" customHeight="1">
      <c r="A480" s="65">
        <v>474579</v>
      </c>
      <c r="B480" s="42" t="s">
        <v>1309</v>
      </c>
      <c r="C480" s="66">
        <v>45981</v>
      </c>
      <c r="D480" s="65">
        <v>6953512750</v>
      </c>
      <c r="E480" s="43" t="s">
        <v>1034</v>
      </c>
      <c r="F480" s="7" t="s">
        <v>1310</v>
      </c>
      <c r="G480" s="35" t="s">
        <v>1311</v>
      </c>
    </row>
    <row r="481" spans="1:7" s="3" customFormat="1" ht="102.75" customHeight="1">
      <c r="A481" s="65">
        <v>467680</v>
      </c>
      <c r="B481" s="42" t="s">
        <v>1312</v>
      </c>
      <c r="C481" s="66">
        <v>45981</v>
      </c>
      <c r="D481" s="65">
        <v>839800000</v>
      </c>
      <c r="E481" s="43" t="s">
        <v>1313</v>
      </c>
      <c r="F481" s="7" t="s">
        <v>1035</v>
      </c>
      <c r="G481" s="35" t="s">
        <v>1314</v>
      </c>
    </row>
    <row r="482" spans="1:7" s="3" customFormat="1" ht="75" customHeight="1">
      <c r="A482" s="65">
        <v>468452</v>
      </c>
      <c r="B482" s="42" t="s">
        <v>1315</v>
      </c>
      <c r="C482" s="66">
        <v>45981</v>
      </c>
      <c r="D482" s="65">
        <v>23168000</v>
      </c>
      <c r="E482" s="43" t="s">
        <v>1316</v>
      </c>
      <c r="F482" s="7" t="s">
        <v>1111</v>
      </c>
      <c r="G482" s="35" t="s">
        <v>1317</v>
      </c>
    </row>
    <row r="483" spans="1:7" s="3" customFormat="1" ht="75" customHeight="1">
      <c r="A483" s="65">
        <v>474536</v>
      </c>
      <c r="B483" s="42" t="s">
        <v>1318</v>
      </c>
      <c r="C483" s="66">
        <v>45992</v>
      </c>
      <c r="D483" s="65">
        <v>132000000</v>
      </c>
      <c r="E483" s="43" t="s">
        <v>1319</v>
      </c>
      <c r="F483" s="7" t="s">
        <v>1035</v>
      </c>
      <c r="G483" s="35" t="s">
        <v>1320</v>
      </c>
    </row>
    <row r="484" spans="1:7" s="3" customFormat="1" ht="75" customHeight="1">
      <c r="A484" s="65">
        <v>467925</v>
      </c>
      <c r="B484" s="42" t="s">
        <v>1321</v>
      </c>
      <c r="C484" s="66">
        <v>45992</v>
      </c>
      <c r="D484" s="65">
        <v>210000000</v>
      </c>
      <c r="E484" s="43" t="s">
        <v>1322</v>
      </c>
      <c r="F484" s="7" t="s">
        <v>1035</v>
      </c>
      <c r="G484" s="35" t="s">
        <v>1323</v>
      </c>
    </row>
    <row r="485" spans="1:7" s="3" customFormat="1" ht="93" customHeight="1">
      <c r="A485" s="65">
        <v>476331</v>
      </c>
      <c r="B485" s="42" t="s">
        <v>1324</v>
      </c>
      <c r="C485" s="66">
        <v>45992</v>
      </c>
      <c r="D485" s="65">
        <v>48466000</v>
      </c>
      <c r="E485" s="43" t="s">
        <v>1325</v>
      </c>
      <c r="F485" s="7" t="s">
        <v>1035</v>
      </c>
      <c r="G485" s="35" t="s">
        <v>1326</v>
      </c>
    </row>
    <row r="486" spans="1:7" s="3" customFormat="1" ht="99.75" customHeight="1">
      <c r="A486" s="65">
        <v>475999</v>
      </c>
      <c r="B486" s="42" t="s">
        <v>1327</v>
      </c>
      <c r="C486" s="66">
        <v>45992</v>
      </c>
      <c r="D486" s="65">
        <v>360000000</v>
      </c>
      <c r="E486" s="43" t="s">
        <v>1328</v>
      </c>
      <c r="F486" s="7" t="s">
        <v>1111</v>
      </c>
      <c r="G486" s="35" t="s">
        <v>1329</v>
      </c>
    </row>
    <row r="487" spans="1:7" s="3" customFormat="1" ht="75" customHeight="1">
      <c r="A487" s="65">
        <v>468368</v>
      </c>
      <c r="B487" s="42" t="s">
        <v>1330</v>
      </c>
      <c r="C487" s="66">
        <v>45992</v>
      </c>
      <c r="D487" s="65">
        <v>87579500</v>
      </c>
      <c r="E487" s="43" t="s">
        <v>1331</v>
      </c>
      <c r="F487" s="7" t="s">
        <v>1035</v>
      </c>
      <c r="G487" s="35" t="s">
        <v>1332</v>
      </c>
    </row>
    <row r="488" spans="1:7" s="3" customFormat="1" ht="75" customHeight="1">
      <c r="A488" s="65">
        <v>467839</v>
      </c>
      <c r="B488" s="42" t="s">
        <v>1333</v>
      </c>
      <c r="C488" s="66">
        <v>45992</v>
      </c>
      <c r="D488" s="65">
        <v>70000000</v>
      </c>
      <c r="E488" s="43" t="s">
        <v>1334</v>
      </c>
      <c r="F488" s="7" t="s">
        <v>1035</v>
      </c>
      <c r="G488" s="35" t="s">
        <v>1335</v>
      </c>
    </row>
    <row r="489" spans="1:7" s="3" customFormat="1" ht="75" customHeight="1">
      <c r="A489" s="65">
        <v>467839</v>
      </c>
      <c r="B489" s="42" t="s">
        <v>1333</v>
      </c>
      <c r="C489" s="66">
        <v>45992</v>
      </c>
      <c r="D489" s="65">
        <v>185000000</v>
      </c>
      <c r="E489" s="43" t="s">
        <v>1334</v>
      </c>
      <c r="F489" s="7" t="s">
        <v>1035</v>
      </c>
      <c r="G489" s="35" t="s">
        <v>1335</v>
      </c>
    </row>
    <row r="490" spans="1:7" s="3" customFormat="1" ht="75" customHeight="1">
      <c r="A490" s="65">
        <v>467839</v>
      </c>
      <c r="B490" s="42" t="s">
        <v>1333</v>
      </c>
      <c r="C490" s="66">
        <v>45992</v>
      </c>
      <c r="D490" s="65">
        <v>30000000</v>
      </c>
      <c r="E490" s="43" t="s">
        <v>1334</v>
      </c>
      <c r="F490" s="7" t="s">
        <v>1035</v>
      </c>
      <c r="G490" s="35" t="s">
        <v>1335</v>
      </c>
    </row>
    <row r="491" spans="1:7" s="3" customFormat="1" ht="75" customHeight="1">
      <c r="A491" s="65">
        <v>467839</v>
      </c>
      <c r="B491" s="42" t="s">
        <v>1333</v>
      </c>
      <c r="C491" s="66">
        <v>45992</v>
      </c>
      <c r="D491" s="65">
        <v>15900000</v>
      </c>
      <c r="E491" s="43" t="s">
        <v>1334</v>
      </c>
      <c r="F491" s="7" t="s">
        <v>1035</v>
      </c>
      <c r="G491" s="35" t="s">
        <v>1335</v>
      </c>
    </row>
    <row r="492" spans="1:7" s="3" customFormat="1" ht="75" customHeight="1">
      <c r="A492" s="65">
        <v>467839</v>
      </c>
      <c r="B492" s="42" t="s">
        <v>1333</v>
      </c>
      <c r="C492" s="66">
        <v>45992</v>
      </c>
      <c r="D492" s="65">
        <v>3536850</v>
      </c>
      <c r="E492" s="43" t="s">
        <v>1334</v>
      </c>
      <c r="F492" s="7" t="s">
        <v>1111</v>
      </c>
      <c r="G492" s="35" t="s">
        <v>1335</v>
      </c>
    </row>
    <row r="493" spans="1:7" s="3" customFormat="1" ht="75" customHeight="1">
      <c r="A493" s="65">
        <v>467839</v>
      </c>
      <c r="B493" s="42" t="s">
        <v>1333</v>
      </c>
      <c r="C493" s="66">
        <v>45992</v>
      </c>
      <c r="D493" s="65">
        <v>7018562</v>
      </c>
      <c r="E493" s="43" t="s">
        <v>1334</v>
      </c>
      <c r="F493" s="7" t="s">
        <v>1035</v>
      </c>
      <c r="G493" s="35" t="s">
        <v>1335</v>
      </c>
    </row>
    <row r="494" spans="1:7" s="3" customFormat="1" ht="75" customHeight="1">
      <c r="A494" s="65">
        <v>467689</v>
      </c>
      <c r="B494" s="42" t="s">
        <v>1336</v>
      </c>
      <c r="C494" s="66">
        <v>45992</v>
      </c>
      <c r="D494" s="65">
        <v>15523200</v>
      </c>
      <c r="E494" s="43" t="s">
        <v>1337</v>
      </c>
      <c r="F494" s="7" t="s">
        <v>1035</v>
      </c>
      <c r="G494" s="35" t="s">
        <v>1335</v>
      </c>
    </row>
    <row r="495" spans="1:7" s="3" customFormat="1" ht="75" customHeight="1">
      <c r="A495" s="65">
        <v>467641</v>
      </c>
      <c r="B495" s="42" t="s">
        <v>1338</v>
      </c>
      <c r="C495" s="66">
        <v>45992</v>
      </c>
      <c r="D495" s="65">
        <v>154715501</v>
      </c>
      <c r="E495" s="43" t="s">
        <v>1339</v>
      </c>
      <c r="F495" s="7" t="s">
        <v>1035</v>
      </c>
      <c r="G495" s="35" t="s">
        <v>1340</v>
      </c>
    </row>
    <row r="496" spans="1:7" s="3" customFormat="1" ht="75" customHeight="1">
      <c r="A496" s="65">
        <v>467829</v>
      </c>
      <c r="B496" s="42" t="s">
        <v>1341</v>
      </c>
      <c r="C496" s="66">
        <v>45992</v>
      </c>
      <c r="D496" s="65">
        <v>47568000</v>
      </c>
      <c r="E496" s="43" t="s">
        <v>1342</v>
      </c>
      <c r="F496" s="7" t="s">
        <v>1035</v>
      </c>
      <c r="G496" s="35" t="s">
        <v>1343</v>
      </c>
    </row>
    <row r="497" spans="1:7" s="3" customFormat="1" ht="88.5" customHeight="1">
      <c r="A497" s="65">
        <v>476247</v>
      </c>
      <c r="B497" s="42" t="s">
        <v>1344</v>
      </c>
      <c r="C497" s="66">
        <v>45992</v>
      </c>
      <c r="D497" s="65">
        <v>400000000</v>
      </c>
      <c r="E497" s="43" t="s">
        <v>1345</v>
      </c>
      <c r="F497" s="7" t="s">
        <v>1035</v>
      </c>
      <c r="G497" s="35" t="s">
        <v>1346</v>
      </c>
    </row>
    <row r="498" spans="1:7" s="3" customFormat="1" ht="75" customHeight="1">
      <c r="A498" s="65">
        <v>476247</v>
      </c>
      <c r="B498" s="42" t="s">
        <v>1344</v>
      </c>
      <c r="C498" s="66">
        <v>45992</v>
      </c>
      <c r="D498" s="65">
        <v>150000000</v>
      </c>
      <c r="E498" s="43" t="s">
        <v>1345</v>
      </c>
      <c r="F498" s="7" t="s">
        <v>1035</v>
      </c>
      <c r="G498" s="35" t="s">
        <v>1346</v>
      </c>
    </row>
    <row r="499" spans="1:7" s="3" customFormat="1" ht="75" customHeight="1">
      <c r="A499" s="65">
        <v>467689</v>
      </c>
      <c r="B499" s="42" t="s">
        <v>1336</v>
      </c>
      <c r="C499" s="66">
        <v>45992</v>
      </c>
      <c r="D499" s="65">
        <v>5334000</v>
      </c>
      <c r="E499" s="43" t="s">
        <v>1347</v>
      </c>
      <c r="F499" s="7" t="s">
        <v>1035</v>
      </c>
      <c r="G499" s="35" t="s">
        <v>1348</v>
      </c>
    </row>
    <row r="500" spans="1:7" s="3" customFormat="1" ht="108" customHeight="1">
      <c r="A500" s="65">
        <v>467792</v>
      </c>
      <c r="B500" s="42" t="s">
        <v>1349</v>
      </c>
      <c r="C500" s="66">
        <v>45987</v>
      </c>
      <c r="D500" s="65">
        <v>7925476136</v>
      </c>
      <c r="E500" s="43" t="s">
        <v>1350</v>
      </c>
      <c r="F500" s="7" t="s">
        <v>1035</v>
      </c>
      <c r="G500" s="35" t="s">
        <v>1351</v>
      </c>
    </row>
    <row r="501" spans="1:7" s="3" customFormat="1" ht="75" customHeight="1">
      <c r="A501" s="65">
        <v>467641</v>
      </c>
      <c r="B501" s="42" t="s">
        <v>1338</v>
      </c>
      <c r="C501" s="66">
        <v>45992</v>
      </c>
      <c r="D501" s="65">
        <v>160000165</v>
      </c>
      <c r="E501" s="43" t="s">
        <v>1352</v>
      </c>
      <c r="F501" s="7" t="s">
        <v>1035</v>
      </c>
      <c r="G501" s="35" t="s">
        <v>1340</v>
      </c>
    </row>
    <row r="502" spans="1:7" s="3" customFormat="1" ht="75" customHeight="1">
      <c r="A502" s="65">
        <v>475899</v>
      </c>
      <c r="B502" s="42" t="s">
        <v>1353</v>
      </c>
      <c r="C502" s="66">
        <v>45992</v>
      </c>
      <c r="D502" s="65">
        <v>140000000</v>
      </c>
      <c r="E502" s="43" t="s">
        <v>1354</v>
      </c>
      <c r="F502" s="7" t="s">
        <v>1035</v>
      </c>
      <c r="G502" s="35" t="s">
        <v>1355</v>
      </c>
    </row>
    <row r="503" spans="1:7" s="3" customFormat="1" ht="75" customHeight="1">
      <c r="A503" s="65">
        <v>476336</v>
      </c>
      <c r="B503" s="42" t="s">
        <v>1356</v>
      </c>
      <c r="C503" s="66">
        <v>45992</v>
      </c>
      <c r="D503" s="65">
        <v>84000000</v>
      </c>
      <c r="E503" s="43" t="s">
        <v>1204</v>
      </c>
      <c r="F503" s="7" t="s">
        <v>1035</v>
      </c>
      <c r="G503" s="35" t="s">
        <v>1357</v>
      </c>
    </row>
    <row r="504" spans="1:7" s="3" customFormat="1" ht="75" customHeight="1">
      <c r="A504" s="65">
        <v>476566</v>
      </c>
      <c r="B504" s="42" t="s">
        <v>1358</v>
      </c>
      <c r="C504" s="66">
        <v>45992</v>
      </c>
      <c r="D504" s="65">
        <v>100000000</v>
      </c>
      <c r="E504" s="43" t="s">
        <v>1204</v>
      </c>
      <c r="F504" s="7" t="s">
        <v>1035</v>
      </c>
      <c r="G504" s="35" t="s">
        <v>1359</v>
      </c>
    </row>
    <row r="505" spans="1:7" s="3" customFormat="1" ht="96" customHeight="1">
      <c r="A505" s="65">
        <v>476481</v>
      </c>
      <c r="B505" s="42" t="s">
        <v>1360</v>
      </c>
      <c r="C505" s="66">
        <v>45992</v>
      </c>
      <c r="D505" s="65">
        <v>216255951</v>
      </c>
      <c r="E505" s="43" t="s">
        <v>1361</v>
      </c>
      <c r="F505" s="7" t="s">
        <v>1035</v>
      </c>
      <c r="G505" s="35" t="s">
        <v>1362</v>
      </c>
    </row>
    <row r="506" spans="1:7" s="3" customFormat="1" ht="165.75" customHeight="1">
      <c r="A506" s="65">
        <v>475574</v>
      </c>
      <c r="B506" s="42" t="s">
        <v>1363</v>
      </c>
      <c r="C506" s="66">
        <v>45992</v>
      </c>
      <c r="D506" s="65">
        <v>1756169058</v>
      </c>
      <c r="E506" s="43" t="s">
        <v>1361</v>
      </c>
      <c r="F506" s="7" t="s">
        <v>1111</v>
      </c>
      <c r="G506" s="35" t="s">
        <v>1364</v>
      </c>
    </row>
    <row r="507" spans="1:7" s="3" customFormat="1" ht="90.75" customHeight="1">
      <c r="A507" s="65">
        <v>467828</v>
      </c>
      <c r="B507" s="42" t="s">
        <v>1365</v>
      </c>
      <c r="C507" s="66">
        <v>45992</v>
      </c>
      <c r="D507" s="65">
        <v>15859500</v>
      </c>
      <c r="E507" s="43" t="s">
        <v>1366</v>
      </c>
      <c r="F507" s="7" t="s">
        <v>1035</v>
      </c>
      <c r="G507" s="35" t="s">
        <v>1367</v>
      </c>
    </row>
    <row r="508" spans="1:7" s="3" customFormat="1" ht="81" customHeight="1">
      <c r="A508" s="65">
        <v>468314</v>
      </c>
      <c r="B508" s="42" t="s">
        <v>1368</v>
      </c>
      <c r="C508" s="66">
        <v>45992</v>
      </c>
      <c r="D508" s="65">
        <v>31280000</v>
      </c>
      <c r="E508" s="43" t="s">
        <v>1369</v>
      </c>
      <c r="F508" s="7" t="s">
        <v>1035</v>
      </c>
      <c r="G508" s="35" t="s">
        <v>1370</v>
      </c>
    </row>
    <row r="509" spans="1:7" s="3" customFormat="1" ht="75" customHeight="1">
      <c r="A509" s="65">
        <v>467760</v>
      </c>
      <c r="B509" s="42" t="s">
        <v>1371</v>
      </c>
      <c r="C509" s="66">
        <v>45992</v>
      </c>
      <c r="D509" s="65">
        <v>160000000</v>
      </c>
      <c r="E509" s="43" t="s">
        <v>1052</v>
      </c>
      <c r="F509" s="7" t="s">
        <v>1035</v>
      </c>
      <c r="G509" s="35" t="s">
        <v>1372</v>
      </c>
    </row>
    <row r="510" spans="1:7" s="3" customFormat="1" ht="75" customHeight="1">
      <c r="A510" s="65">
        <v>467689</v>
      </c>
      <c r="B510" s="42" t="s">
        <v>1336</v>
      </c>
      <c r="C510" s="66">
        <v>45992</v>
      </c>
      <c r="D510" s="65">
        <v>4300000</v>
      </c>
      <c r="E510" s="43" t="s">
        <v>1373</v>
      </c>
      <c r="F510" s="7" t="s">
        <v>1111</v>
      </c>
      <c r="G510" s="35" t="s">
        <v>1348</v>
      </c>
    </row>
    <row r="511" spans="1:7" s="3" customFormat="1" ht="114.75" customHeight="1">
      <c r="A511" s="65">
        <v>468313</v>
      </c>
      <c r="B511" s="42" t="s">
        <v>1374</v>
      </c>
      <c r="C511" s="66">
        <v>45992</v>
      </c>
      <c r="D511" s="65">
        <v>500000000</v>
      </c>
      <c r="E511" s="43" t="s">
        <v>1375</v>
      </c>
      <c r="F511" s="7" t="s">
        <v>1035</v>
      </c>
      <c r="G511" s="35" t="s">
        <v>1376</v>
      </c>
    </row>
    <row r="512" spans="1:7" s="3" customFormat="1" ht="116.25" customHeight="1">
      <c r="A512" s="65">
        <v>468313</v>
      </c>
      <c r="B512" s="42" t="s">
        <v>1374</v>
      </c>
      <c r="C512" s="66">
        <v>45992</v>
      </c>
      <c r="D512" s="65">
        <v>350000000</v>
      </c>
      <c r="E512" s="43" t="s">
        <v>1375</v>
      </c>
      <c r="F512" s="7" t="s">
        <v>1035</v>
      </c>
      <c r="G512" s="35" t="s">
        <v>1376</v>
      </c>
    </row>
    <row r="513" spans="1:7" s="3" customFormat="1" ht="111" customHeight="1">
      <c r="A513" s="65">
        <v>468313</v>
      </c>
      <c r="B513" s="42" t="s">
        <v>1374</v>
      </c>
      <c r="C513" s="66">
        <v>45992</v>
      </c>
      <c r="D513" s="65">
        <v>200000000</v>
      </c>
      <c r="E513" s="43" t="s">
        <v>1375</v>
      </c>
      <c r="F513" s="7" t="s">
        <v>1035</v>
      </c>
      <c r="G513" s="35" t="s">
        <v>1376</v>
      </c>
    </row>
    <row r="514" spans="1:7" s="3" customFormat="1" ht="96.75" customHeight="1">
      <c r="A514" s="65">
        <v>467586</v>
      </c>
      <c r="B514" s="42" t="s">
        <v>1377</v>
      </c>
      <c r="C514" s="66">
        <v>45992</v>
      </c>
      <c r="D514" s="65">
        <v>70470000</v>
      </c>
      <c r="E514" s="43" t="s">
        <v>1227</v>
      </c>
      <c r="F514" s="7" t="s">
        <v>1111</v>
      </c>
      <c r="G514" s="35" t="s">
        <v>1378</v>
      </c>
    </row>
    <row r="515" spans="1:7" s="3" customFormat="1" ht="75" customHeight="1">
      <c r="A515" s="65">
        <v>468368</v>
      </c>
      <c r="B515" s="42" t="s">
        <v>1330</v>
      </c>
      <c r="C515" s="66">
        <v>45992</v>
      </c>
      <c r="D515" s="65">
        <v>23040000</v>
      </c>
      <c r="E515" s="43" t="s">
        <v>1246</v>
      </c>
      <c r="F515" s="7" t="s">
        <v>1035</v>
      </c>
      <c r="G515" s="35" t="s">
        <v>1332</v>
      </c>
    </row>
    <row r="516" spans="1:7" s="3" customFormat="1" ht="75" customHeight="1">
      <c r="A516" s="65">
        <v>468368</v>
      </c>
      <c r="B516" s="42" t="s">
        <v>1330</v>
      </c>
      <c r="C516" s="66">
        <v>45992</v>
      </c>
      <c r="D516" s="65">
        <v>114780000</v>
      </c>
      <c r="E516" s="43" t="s">
        <v>1246</v>
      </c>
      <c r="F516" s="7" t="s">
        <v>1035</v>
      </c>
      <c r="G516" s="35" t="s">
        <v>1332</v>
      </c>
    </row>
    <row r="517" spans="1:7" s="3" customFormat="1" ht="75" customHeight="1">
      <c r="A517" s="65">
        <v>476490</v>
      </c>
      <c r="B517" s="42" t="s">
        <v>1379</v>
      </c>
      <c r="C517" s="66">
        <v>45992</v>
      </c>
      <c r="D517" s="65">
        <v>130000000</v>
      </c>
      <c r="E517" s="43" t="s">
        <v>1380</v>
      </c>
      <c r="F517" s="7" t="s">
        <v>1035</v>
      </c>
      <c r="G517" s="35" t="s">
        <v>1381</v>
      </c>
    </row>
    <row r="518" spans="1:7" s="3" customFormat="1" ht="86.25" customHeight="1">
      <c r="A518" s="65">
        <v>476551</v>
      </c>
      <c r="B518" s="42" t="s">
        <v>1382</v>
      </c>
      <c r="C518" s="66">
        <v>45992</v>
      </c>
      <c r="D518" s="65">
        <v>170456000</v>
      </c>
      <c r="E518" s="43" t="s">
        <v>1383</v>
      </c>
      <c r="F518" s="7" t="s">
        <v>1035</v>
      </c>
      <c r="G518" s="35" t="s">
        <v>1384</v>
      </c>
    </row>
    <row r="519" spans="1:7" s="3" customFormat="1" ht="75" customHeight="1">
      <c r="A519" s="65">
        <v>467832</v>
      </c>
      <c r="B519" s="42" t="s">
        <v>1385</v>
      </c>
      <c r="C519" s="66">
        <v>45992</v>
      </c>
      <c r="D519" s="65">
        <v>100000000</v>
      </c>
      <c r="E519" s="43" t="s">
        <v>1386</v>
      </c>
      <c r="F519" s="7" t="s">
        <v>1035</v>
      </c>
      <c r="G519" s="35" t="s">
        <v>1387</v>
      </c>
    </row>
    <row r="520" spans="1:7" s="3" customFormat="1" ht="75" customHeight="1">
      <c r="A520" s="65">
        <v>467832</v>
      </c>
      <c r="B520" s="42" t="s">
        <v>1385</v>
      </c>
      <c r="C520" s="66">
        <v>45992</v>
      </c>
      <c r="D520" s="65">
        <v>150000000</v>
      </c>
      <c r="E520" s="43" t="s">
        <v>1386</v>
      </c>
      <c r="F520" s="7" t="s">
        <v>1035</v>
      </c>
      <c r="G520" s="35" t="s">
        <v>1387</v>
      </c>
    </row>
    <row r="521" spans="1:7" s="3" customFormat="1" ht="88.5" customHeight="1">
      <c r="A521" s="65">
        <v>475094</v>
      </c>
      <c r="B521" s="42" t="s">
        <v>1388</v>
      </c>
      <c r="C521" s="66">
        <v>45992</v>
      </c>
      <c r="D521" s="65">
        <v>127397070</v>
      </c>
      <c r="E521" s="43" t="s">
        <v>1389</v>
      </c>
      <c r="F521" s="7" t="s">
        <v>1035</v>
      </c>
      <c r="G521" s="35" t="s">
        <v>1390</v>
      </c>
    </row>
    <row r="522" spans="1:7" s="3" customFormat="1" ht="75" customHeight="1">
      <c r="A522" s="65">
        <v>468254</v>
      </c>
      <c r="B522" s="42" t="s">
        <v>1391</v>
      </c>
      <c r="C522" s="66">
        <v>45992</v>
      </c>
      <c r="D522" s="65">
        <v>191000000</v>
      </c>
      <c r="E522" s="43" t="s">
        <v>1392</v>
      </c>
      <c r="F522" s="7" t="s">
        <v>1035</v>
      </c>
      <c r="G522" s="35" t="s">
        <v>1393</v>
      </c>
    </row>
    <row r="523" spans="1:7" s="3" customFormat="1" ht="90.75" customHeight="1">
      <c r="A523" s="65">
        <v>467701</v>
      </c>
      <c r="B523" s="42" t="s">
        <v>1394</v>
      </c>
      <c r="C523" s="66">
        <v>45992</v>
      </c>
      <c r="D523" s="65">
        <v>14943024</v>
      </c>
      <c r="E523" s="43" t="s">
        <v>1395</v>
      </c>
      <c r="F523" s="7" t="s">
        <v>1111</v>
      </c>
      <c r="G523" s="35" t="s">
        <v>1396</v>
      </c>
    </row>
    <row r="524" spans="1:7" s="3" customFormat="1" ht="82.5" customHeight="1">
      <c r="A524" s="65">
        <v>467701</v>
      </c>
      <c r="B524" s="42" t="s">
        <v>1394</v>
      </c>
      <c r="C524" s="66">
        <v>45992</v>
      </c>
      <c r="D524" s="65">
        <v>35160405</v>
      </c>
      <c r="E524" s="43" t="s">
        <v>1395</v>
      </c>
      <c r="F524" s="7" t="s">
        <v>1035</v>
      </c>
      <c r="G524" s="35" t="s">
        <v>1396</v>
      </c>
    </row>
    <row r="525" spans="1:7" s="3" customFormat="1" ht="107.25" customHeight="1">
      <c r="A525" s="65">
        <v>468498</v>
      </c>
      <c r="B525" s="42" t="s">
        <v>1397</v>
      </c>
      <c r="C525" s="66">
        <v>45992</v>
      </c>
      <c r="D525" s="65">
        <v>1009000000</v>
      </c>
      <c r="E525" s="43" t="s">
        <v>1125</v>
      </c>
      <c r="F525" s="7" t="s">
        <v>1035</v>
      </c>
      <c r="G525" s="35" t="s">
        <v>1398</v>
      </c>
    </row>
    <row r="526" spans="1:7" s="3" customFormat="1" ht="75" customHeight="1">
      <c r="A526" s="65">
        <v>467722</v>
      </c>
      <c r="B526" s="42" t="s">
        <v>1399</v>
      </c>
      <c r="C526" s="66">
        <v>45993</v>
      </c>
      <c r="D526" s="65">
        <v>10500000012</v>
      </c>
      <c r="E526" s="43" t="s">
        <v>1400</v>
      </c>
      <c r="F526" s="7" t="s">
        <v>1035</v>
      </c>
      <c r="G526" s="35" t="s">
        <v>1401</v>
      </c>
    </row>
    <row r="527" spans="1:7" s="3" customFormat="1" ht="96" customHeight="1">
      <c r="A527" s="65">
        <v>474598</v>
      </c>
      <c r="B527" s="42" t="s">
        <v>1402</v>
      </c>
      <c r="C527" s="66">
        <v>45992</v>
      </c>
      <c r="D527" s="65">
        <v>1495554200</v>
      </c>
      <c r="E527" s="43" t="s">
        <v>1403</v>
      </c>
      <c r="F527" s="7" t="s">
        <v>1310</v>
      </c>
      <c r="G527" s="35" t="s">
        <v>1404</v>
      </c>
    </row>
    <row r="528" spans="1:7" s="3" customFormat="1" ht="75" customHeight="1">
      <c r="A528" s="65">
        <v>475942</v>
      </c>
      <c r="B528" s="42" t="s">
        <v>1405</v>
      </c>
      <c r="C528" s="66">
        <v>45994</v>
      </c>
      <c r="D528" s="65">
        <v>220000000</v>
      </c>
      <c r="E528" s="43" t="s">
        <v>1275</v>
      </c>
      <c r="F528" s="7" t="s">
        <v>1035</v>
      </c>
      <c r="G528" s="35" t="s">
        <v>1406</v>
      </c>
    </row>
    <row r="529" spans="1:7" s="3" customFormat="1" ht="75" customHeight="1">
      <c r="A529" s="65">
        <v>467586</v>
      </c>
      <c r="B529" s="42" t="s">
        <v>1377</v>
      </c>
      <c r="C529" s="66">
        <v>45992</v>
      </c>
      <c r="D529" s="65">
        <v>17478000</v>
      </c>
      <c r="E529" s="43" t="s">
        <v>1407</v>
      </c>
      <c r="F529" s="7" t="s">
        <v>1111</v>
      </c>
      <c r="G529" s="35" t="s">
        <v>1378</v>
      </c>
    </row>
    <row r="530" spans="1:7" s="3" customFormat="1" ht="75" customHeight="1">
      <c r="A530" s="65">
        <v>467586</v>
      </c>
      <c r="B530" s="42" t="s">
        <v>1377</v>
      </c>
      <c r="C530" s="66">
        <v>45992</v>
      </c>
      <c r="D530" s="65">
        <v>19582274</v>
      </c>
      <c r="E530" s="43" t="s">
        <v>1407</v>
      </c>
      <c r="F530" s="7" t="s">
        <v>1111</v>
      </c>
      <c r="G530" s="35" t="s">
        <v>1378</v>
      </c>
    </row>
    <row r="531" spans="1:7" s="3" customFormat="1" ht="81.75" customHeight="1">
      <c r="A531" s="65">
        <v>467867</v>
      </c>
      <c r="B531" s="42" t="s">
        <v>1408</v>
      </c>
      <c r="C531" s="66">
        <v>45993</v>
      </c>
      <c r="D531" s="65">
        <v>125398673</v>
      </c>
      <c r="E531" s="43" t="s">
        <v>1409</v>
      </c>
      <c r="F531" s="7" t="s">
        <v>1035</v>
      </c>
      <c r="G531" s="35" t="s">
        <v>1410</v>
      </c>
    </row>
    <row r="532" spans="1:7" s="3" customFormat="1" ht="82.5" customHeight="1">
      <c r="A532" s="65">
        <v>467779</v>
      </c>
      <c r="B532" s="42" t="s">
        <v>1411</v>
      </c>
      <c r="C532" s="66">
        <v>45993</v>
      </c>
      <c r="D532" s="65">
        <v>150000000</v>
      </c>
      <c r="E532" s="43" t="s">
        <v>1412</v>
      </c>
      <c r="F532" s="7" t="s">
        <v>1111</v>
      </c>
      <c r="G532" s="35" t="s">
        <v>1413</v>
      </c>
    </row>
    <row r="533" spans="1:7" s="3" customFormat="1" ht="75" customHeight="1">
      <c r="A533" s="65">
        <v>467779</v>
      </c>
      <c r="B533" s="42" t="s">
        <v>1411</v>
      </c>
      <c r="C533" s="66">
        <v>45993</v>
      </c>
      <c r="D533" s="65">
        <v>150000000</v>
      </c>
      <c r="E533" s="43" t="s">
        <v>1412</v>
      </c>
      <c r="F533" s="7" t="s">
        <v>1111</v>
      </c>
      <c r="G533" s="35" t="s">
        <v>1413</v>
      </c>
    </row>
    <row r="534" spans="1:7" s="3" customFormat="1" ht="75" customHeight="1">
      <c r="A534" s="65">
        <v>467762</v>
      </c>
      <c r="B534" s="42" t="s">
        <v>1414</v>
      </c>
      <c r="C534" s="66">
        <v>45994</v>
      </c>
      <c r="D534" s="65">
        <v>4497633953</v>
      </c>
      <c r="E534" s="43" t="s">
        <v>1034</v>
      </c>
      <c r="F534" s="7" t="s">
        <v>1035</v>
      </c>
      <c r="G534" s="35" t="s">
        <v>1415</v>
      </c>
    </row>
    <row r="535" spans="1:7" s="3" customFormat="1" ht="75" customHeight="1">
      <c r="A535" s="65">
        <v>468333</v>
      </c>
      <c r="B535" s="42" t="s">
        <v>1416</v>
      </c>
      <c r="C535" s="66">
        <v>45993</v>
      </c>
      <c r="D535" s="65">
        <v>3567724000</v>
      </c>
      <c r="E535" s="43" t="s">
        <v>1417</v>
      </c>
      <c r="F535" s="7" t="s">
        <v>1035</v>
      </c>
      <c r="G535" s="35" t="s">
        <v>1418</v>
      </c>
    </row>
    <row r="536" spans="1:7" s="3" customFormat="1" ht="89.25" customHeight="1">
      <c r="A536" s="65">
        <v>467776</v>
      </c>
      <c r="B536" s="42" t="s">
        <v>1419</v>
      </c>
      <c r="C536" s="66">
        <v>45994</v>
      </c>
      <c r="D536" s="65">
        <v>650000000</v>
      </c>
      <c r="E536" s="43" t="s">
        <v>1307</v>
      </c>
      <c r="F536" s="7" t="s">
        <v>1310</v>
      </c>
      <c r="G536" s="35" t="s">
        <v>1420</v>
      </c>
    </row>
    <row r="537" spans="1:7" s="3" customFormat="1" ht="85.5" customHeight="1">
      <c r="A537" s="65">
        <v>467781</v>
      </c>
      <c r="B537" s="42" t="s">
        <v>1421</v>
      </c>
      <c r="C537" s="66">
        <v>45993</v>
      </c>
      <c r="D537" s="65">
        <v>843000000</v>
      </c>
      <c r="E537" s="43" t="s">
        <v>1422</v>
      </c>
      <c r="F537" s="7" t="s">
        <v>1111</v>
      </c>
      <c r="G537" s="35" t="s">
        <v>1423</v>
      </c>
    </row>
    <row r="538" spans="1:7" s="3" customFormat="1" ht="75" customHeight="1">
      <c r="A538" s="65">
        <v>468528</v>
      </c>
      <c r="B538" s="42" t="s">
        <v>1424</v>
      </c>
      <c r="C538" s="66">
        <v>45993</v>
      </c>
      <c r="D538" s="65">
        <v>1277661004</v>
      </c>
      <c r="E538" s="43" t="s">
        <v>1422</v>
      </c>
      <c r="F538" s="7" t="s">
        <v>1035</v>
      </c>
      <c r="G538" s="35" t="s">
        <v>1425</v>
      </c>
    </row>
    <row r="539" spans="1:7" s="3" customFormat="1" ht="108.75" customHeight="1">
      <c r="A539" s="65">
        <v>467602</v>
      </c>
      <c r="B539" s="42" t="s">
        <v>1426</v>
      </c>
      <c r="C539" s="66">
        <v>45994</v>
      </c>
      <c r="D539" s="65">
        <v>220000000</v>
      </c>
      <c r="E539" s="43" t="s">
        <v>1427</v>
      </c>
      <c r="F539" s="7" t="s">
        <v>1035</v>
      </c>
      <c r="G539" s="35" t="s">
        <v>1428</v>
      </c>
    </row>
    <row r="540" spans="1:7" s="3" customFormat="1" ht="75" customHeight="1">
      <c r="A540" s="65">
        <v>476582</v>
      </c>
      <c r="B540" s="42" t="s">
        <v>1429</v>
      </c>
      <c r="C540" s="66">
        <v>45992</v>
      </c>
      <c r="D540" s="65">
        <v>110000000</v>
      </c>
      <c r="E540" s="43" t="s">
        <v>1249</v>
      </c>
      <c r="F540" s="7" t="s">
        <v>1035</v>
      </c>
      <c r="G540" s="35" t="s">
        <v>1430</v>
      </c>
    </row>
    <row r="541" spans="1:7" s="3" customFormat="1" ht="75" customHeight="1">
      <c r="A541" s="65">
        <v>473583</v>
      </c>
      <c r="B541" s="42" t="s">
        <v>1431</v>
      </c>
      <c r="C541" s="66">
        <v>45994</v>
      </c>
      <c r="D541" s="65">
        <v>1298300000</v>
      </c>
      <c r="E541" s="43" t="s">
        <v>1412</v>
      </c>
      <c r="F541" s="7" t="s">
        <v>1111</v>
      </c>
      <c r="G541" s="35" t="s">
        <v>1432</v>
      </c>
    </row>
    <row r="542" spans="1:7" s="3" customFormat="1" ht="86.25" customHeight="1">
      <c r="A542" s="65">
        <v>476415</v>
      </c>
      <c r="B542" s="42" t="s">
        <v>1433</v>
      </c>
      <c r="C542" s="66">
        <v>45994</v>
      </c>
      <c r="D542" s="65">
        <v>323998800</v>
      </c>
      <c r="E542" s="43" t="s">
        <v>1345</v>
      </c>
      <c r="F542" s="7" t="s">
        <v>1035</v>
      </c>
      <c r="G542" s="35" t="s">
        <v>1434</v>
      </c>
    </row>
    <row r="543" spans="1:7" s="3" customFormat="1" ht="75" customHeight="1">
      <c r="A543" s="65">
        <v>467591</v>
      </c>
      <c r="B543" s="42" t="s">
        <v>1435</v>
      </c>
      <c r="C543" s="66">
        <v>45994</v>
      </c>
      <c r="D543" s="65">
        <v>750000000</v>
      </c>
      <c r="E543" s="43" t="s">
        <v>1045</v>
      </c>
      <c r="F543" s="7" t="s">
        <v>1035</v>
      </c>
      <c r="G543" s="35" t="s">
        <v>1436</v>
      </c>
    </row>
    <row r="544" spans="1:7" s="3" customFormat="1" ht="89.25" customHeight="1">
      <c r="A544" s="65">
        <v>467591</v>
      </c>
      <c r="B544" s="42" t="s">
        <v>1435</v>
      </c>
      <c r="C544" s="66">
        <v>45994</v>
      </c>
      <c r="D544" s="65">
        <v>2200000000</v>
      </c>
      <c r="E544" s="43" t="s">
        <v>1045</v>
      </c>
      <c r="F544" s="7" t="s">
        <v>1035</v>
      </c>
      <c r="G544" s="35" t="s">
        <v>1436</v>
      </c>
    </row>
    <row r="545" spans="1:7" s="3" customFormat="1" ht="96.75" customHeight="1">
      <c r="A545" s="65">
        <v>467622</v>
      </c>
      <c r="B545" s="42" t="s">
        <v>1437</v>
      </c>
      <c r="C545" s="66">
        <v>45994</v>
      </c>
      <c r="D545" s="65">
        <v>20674310638</v>
      </c>
      <c r="E545" s="43" t="s">
        <v>1438</v>
      </c>
      <c r="F545" s="7" t="s">
        <v>1035</v>
      </c>
      <c r="G545" s="35" t="s">
        <v>1439</v>
      </c>
    </row>
    <row r="546" spans="1:7" s="3" customFormat="1" ht="109.5" customHeight="1">
      <c r="A546" s="65">
        <v>467602</v>
      </c>
      <c r="B546" s="42" t="s">
        <v>1426</v>
      </c>
      <c r="C546" s="66">
        <v>45994</v>
      </c>
      <c r="D546" s="65">
        <v>160000000</v>
      </c>
      <c r="E546" s="43" t="s">
        <v>1440</v>
      </c>
      <c r="F546" s="7" t="s">
        <v>1035</v>
      </c>
      <c r="G546" s="35" t="s">
        <v>1428</v>
      </c>
    </row>
    <row r="547" spans="1:7" s="3" customFormat="1" ht="75" customHeight="1">
      <c r="A547" s="65">
        <v>467726</v>
      </c>
      <c r="B547" s="42" t="s">
        <v>1441</v>
      </c>
      <c r="C547" s="66">
        <v>45994</v>
      </c>
      <c r="D547" s="65">
        <v>100000000</v>
      </c>
      <c r="E547" s="43" t="s">
        <v>1442</v>
      </c>
      <c r="F547" s="7" t="s">
        <v>1035</v>
      </c>
      <c r="G547" s="35" t="s">
        <v>1443</v>
      </c>
    </row>
    <row r="548" spans="1:7" s="3" customFormat="1" ht="75" customHeight="1">
      <c r="A548" s="65">
        <v>475018</v>
      </c>
      <c r="B548" s="42" t="s">
        <v>1444</v>
      </c>
      <c r="C548" s="66">
        <v>45993</v>
      </c>
      <c r="D548" s="65">
        <v>1000000000</v>
      </c>
      <c r="E548" s="43" t="s">
        <v>1445</v>
      </c>
      <c r="F548" s="7" t="s">
        <v>1035</v>
      </c>
      <c r="G548" s="35" t="s">
        <v>1446</v>
      </c>
    </row>
    <row r="549" spans="1:7" s="3" customFormat="1" ht="75" customHeight="1">
      <c r="A549" s="65">
        <v>476354</v>
      </c>
      <c r="B549" s="42" t="s">
        <v>1447</v>
      </c>
      <c r="C549" s="66">
        <v>45993</v>
      </c>
      <c r="D549" s="65">
        <v>432000000</v>
      </c>
      <c r="E549" s="43" t="s">
        <v>1448</v>
      </c>
      <c r="F549" s="7" t="s">
        <v>1035</v>
      </c>
      <c r="G549" s="35" t="s">
        <v>1449</v>
      </c>
    </row>
    <row r="550" spans="1:7" s="3" customFormat="1" ht="106.5" customHeight="1">
      <c r="A550" s="65">
        <v>467602</v>
      </c>
      <c r="B550" s="42" t="s">
        <v>1426</v>
      </c>
      <c r="C550" s="66">
        <v>45994</v>
      </c>
      <c r="D550" s="65">
        <v>120000000</v>
      </c>
      <c r="E550" s="43" t="s">
        <v>1450</v>
      </c>
      <c r="F550" s="7" t="s">
        <v>1035</v>
      </c>
      <c r="G550" s="35" t="s">
        <v>1428</v>
      </c>
    </row>
    <row r="551" spans="1:7" s="3" customFormat="1" ht="75" customHeight="1">
      <c r="A551" s="65">
        <v>474580</v>
      </c>
      <c r="B551" s="42" t="s">
        <v>1451</v>
      </c>
      <c r="C551" s="66">
        <v>45994</v>
      </c>
      <c r="D551" s="65">
        <v>3912000000</v>
      </c>
      <c r="E551" s="43" t="s">
        <v>1164</v>
      </c>
      <c r="F551" s="7" t="s">
        <v>1035</v>
      </c>
      <c r="G551" s="35" t="s">
        <v>1452</v>
      </c>
    </row>
    <row r="552" spans="1:7" s="3" customFormat="1" ht="86.25" customHeight="1">
      <c r="A552" s="65">
        <v>467865</v>
      </c>
      <c r="B552" s="42" t="s">
        <v>1453</v>
      </c>
      <c r="C552" s="66">
        <v>45994</v>
      </c>
      <c r="D552" s="65">
        <v>2559995556</v>
      </c>
      <c r="E552" s="43" t="s">
        <v>1454</v>
      </c>
      <c r="F552" s="7" t="s">
        <v>1035</v>
      </c>
      <c r="G552" s="35" t="s">
        <v>1455</v>
      </c>
    </row>
    <row r="553" spans="1:7" s="3" customFormat="1" ht="83.25" customHeight="1">
      <c r="A553" s="65">
        <v>467591</v>
      </c>
      <c r="B553" s="42" t="s">
        <v>1435</v>
      </c>
      <c r="C553" s="66">
        <v>45994</v>
      </c>
      <c r="D553" s="65">
        <v>1000000000</v>
      </c>
      <c r="E553" s="43" t="s">
        <v>1456</v>
      </c>
      <c r="F553" s="7" t="s">
        <v>1035</v>
      </c>
      <c r="G553" s="35" t="s">
        <v>1436</v>
      </c>
    </row>
    <row r="554" spans="1:7" s="3" customFormat="1" ht="75" customHeight="1">
      <c r="A554" s="65">
        <v>468048</v>
      </c>
      <c r="B554" s="42" t="s">
        <v>1457</v>
      </c>
      <c r="C554" s="66">
        <v>45994</v>
      </c>
      <c r="D554" s="65">
        <v>1365269000</v>
      </c>
      <c r="E554" s="43" t="s">
        <v>1458</v>
      </c>
      <c r="F554" s="7" t="s">
        <v>1035</v>
      </c>
      <c r="G554" s="35" t="s">
        <v>1459</v>
      </c>
    </row>
    <row r="555" spans="1:7" s="3" customFormat="1" ht="75" customHeight="1">
      <c r="A555" s="65">
        <v>468048</v>
      </c>
      <c r="B555" s="42" t="s">
        <v>1457</v>
      </c>
      <c r="C555" s="66">
        <v>45994</v>
      </c>
      <c r="D555" s="65">
        <v>9034000</v>
      </c>
      <c r="E555" s="43" t="s">
        <v>1458</v>
      </c>
      <c r="F555" s="7" t="s">
        <v>1035</v>
      </c>
      <c r="G555" s="35" t="s">
        <v>1459</v>
      </c>
    </row>
    <row r="556" spans="1:7" s="3" customFormat="1" ht="75" customHeight="1">
      <c r="A556" s="65">
        <v>468048</v>
      </c>
      <c r="B556" s="42" t="s">
        <v>1457</v>
      </c>
      <c r="C556" s="66">
        <v>45994</v>
      </c>
      <c r="D556" s="65">
        <v>6696700</v>
      </c>
      <c r="E556" s="43" t="s">
        <v>1460</v>
      </c>
      <c r="F556" s="7" t="s">
        <v>1035</v>
      </c>
      <c r="G556" s="35" t="s">
        <v>1459</v>
      </c>
    </row>
    <row r="557" spans="1:7" s="3" customFormat="1" ht="87.75" customHeight="1">
      <c r="A557" s="65">
        <v>467835</v>
      </c>
      <c r="B557" s="42" t="s">
        <v>1461</v>
      </c>
      <c r="C557" s="66">
        <v>45994</v>
      </c>
      <c r="D557" s="65">
        <v>682133000</v>
      </c>
      <c r="E557" s="43" t="s">
        <v>1462</v>
      </c>
      <c r="F557" s="7" t="s">
        <v>1310</v>
      </c>
      <c r="G557" s="35" t="s">
        <v>1463</v>
      </c>
    </row>
    <row r="558" spans="1:7" s="3" customFormat="1" ht="112.5" customHeight="1">
      <c r="A558" s="65">
        <v>467693</v>
      </c>
      <c r="B558" s="42" t="s">
        <v>1464</v>
      </c>
      <c r="C558" s="66">
        <v>45994</v>
      </c>
      <c r="D558" s="65">
        <v>1100000000</v>
      </c>
      <c r="E558" s="43" t="s">
        <v>1200</v>
      </c>
      <c r="F558" s="7" t="s">
        <v>1310</v>
      </c>
      <c r="G558" s="35" t="s">
        <v>1465</v>
      </c>
    </row>
    <row r="559" spans="1:7" s="3" customFormat="1" ht="123" customHeight="1">
      <c r="A559" s="65">
        <v>467693</v>
      </c>
      <c r="B559" s="42" t="s">
        <v>1464</v>
      </c>
      <c r="C559" s="66">
        <v>45994</v>
      </c>
      <c r="D559" s="65">
        <v>320000000</v>
      </c>
      <c r="E559" s="43" t="s">
        <v>1200</v>
      </c>
      <c r="F559" s="7" t="s">
        <v>1310</v>
      </c>
      <c r="G559" s="35" t="s">
        <v>1465</v>
      </c>
    </row>
    <row r="560" spans="1:7" s="3" customFormat="1" ht="96.75" customHeight="1">
      <c r="A560" s="65">
        <v>468187</v>
      </c>
      <c r="B560" s="42" t="s">
        <v>1466</v>
      </c>
      <c r="C560" s="66">
        <v>45994</v>
      </c>
      <c r="D560" s="65">
        <v>438000000</v>
      </c>
      <c r="E560" s="43" t="s">
        <v>1467</v>
      </c>
      <c r="F560" s="7" t="s">
        <v>1111</v>
      </c>
      <c r="G560" s="35" t="s">
        <v>1468</v>
      </c>
    </row>
    <row r="561" spans="1:7" s="3" customFormat="1" ht="96.75" customHeight="1">
      <c r="A561" s="65">
        <v>467835</v>
      </c>
      <c r="B561" s="42" t="s">
        <v>1461</v>
      </c>
      <c r="C561" s="66">
        <v>45994</v>
      </c>
      <c r="D561" s="65">
        <v>1095616013</v>
      </c>
      <c r="E561" s="43" t="s">
        <v>1469</v>
      </c>
      <c r="F561" s="7" t="s">
        <v>1310</v>
      </c>
      <c r="G561" s="35" t="s">
        <v>1463</v>
      </c>
    </row>
    <row r="562" spans="1:7" s="3" customFormat="1" ht="107.25" customHeight="1">
      <c r="A562" s="65">
        <v>475016</v>
      </c>
      <c r="B562" s="42" t="s">
        <v>1470</v>
      </c>
      <c r="C562" s="66">
        <v>45994</v>
      </c>
      <c r="D562" s="65">
        <v>300000000</v>
      </c>
      <c r="E562" s="43" t="s">
        <v>1400</v>
      </c>
      <c r="F562" s="7" t="s">
        <v>1035</v>
      </c>
      <c r="G562" s="35" t="s">
        <v>1471</v>
      </c>
    </row>
    <row r="563" spans="1:7" s="3" customFormat="1" ht="75" customHeight="1">
      <c r="A563" s="65">
        <v>467967</v>
      </c>
      <c r="B563" s="42" t="s">
        <v>1472</v>
      </c>
      <c r="C563" s="66">
        <v>45994</v>
      </c>
      <c r="D563" s="65">
        <v>2983929681</v>
      </c>
      <c r="E563" s="43" t="s">
        <v>1473</v>
      </c>
      <c r="F563" s="7" t="s">
        <v>1035</v>
      </c>
      <c r="G563" s="35" t="s">
        <v>1474</v>
      </c>
    </row>
    <row r="564" spans="1:7" s="3" customFormat="1" ht="75" customHeight="1">
      <c r="A564" s="65">
        <v>467869</v>
      </c>
      <c r="B564" s="42" t="s">
        <v>1475</v>
      </c>
      <c r="C564" s="66">
        <v>45994</v>
      </c>
      <c r="D564" s="65">
        <v>650749847</v>
      </c>
      <c r="E564" s="43" t="s">
        <v>1476</v>
      </c>
      <c r="F564" s="7" t="s">
        <v>1035</v>
      </c>
      <c r="G564" s="35" t="s">
        <v>1477</v>
      </c>
    </row>
    <row r="565" spans="1:7" s="3" customFormat="1" ht="93" customHeight="1">
      <c r="A565" s="65">
        <v>476219</v>
      </c>
      <c r="B565" s="42" t="s">
        <v>1478</v>
      </c>
      <c r="C565" s="66">
        <v>45994</v>
      </c>
      <c r="D565" s="65">
        <v>450000000</v>
      </c>
      <c r="E565" s="43" t="s">
        <v>1479</v>
      </c>
      <c r="F565" s="7" t="s">
        <v>1035</v>
      </c>
      <c r="G565" s="35" t="s">
        <v>1480</v>
      </c>
    </row>
    <row r="566" spans="1:7" s="3" customFormat="1" ht="75" customHeight="1">
      <c r="A566" s="65">
        <v>468336</v>
      </c>
      <c r="B566" s="42" t="s">
        <v>1481</v>
      </c>
      <c r="C566" s="66">
        <v>45994</v>
      </c>
      <c r="D566" s="65">
        <v>2276670000</v>
      </c>
      <c r="E566" s="43" t="s">
        <v>1482</v>
      </c>
      <c r="F566" s="7" t="s">
        <v>1035</v>
      </c>
      <c r="G566" s="35" t="s">
        <v>1483</v>
      </c>
    </row>
    <row r="567" spans="1:7" s="3" customFormat="1" ht="75" customHeight="1">
      <c r="A567" s="65">
        <v>468336</v>
      </c>
      <c r="B567" s="42" t="s">
        <v>1481</v>
      </c>
      <c r="C567" s="66">
        <v>45994</v>
      </c>
      <c r="D567" s="65">
        <v>1138335000</v>
      </c>
      <c r="E567" s="43" t="s">
        <v>1482</v>
      </c>
      <c r="F567" s="7" t="s">
        <v>1035</v>
      </c>
      <c r="G567" s="35" t="s">
        <v>1483</v>
      </c>
    </row>
    <row r="568" spans="1:7" s="3" customFormat="1" ht="100.5" customHeight="1">
      <c r="A568" s="65">
        <v>467752</v>
      </c>
      <c r="B568" s="42" t="s">
        <v>1484</v>
      </c>
      <c r="C568" s="66">
        <v>45994</v>
      </c>
      <c r="D568" s="65">
        <v>538740000</v>
      </c>
      <c r="E568" s="43" t="s">
        <v>1485</v>
      </c>
      <c r="F568" s="7" t="s">
        <v>1035</v>
      </c>
      <c r="G568" s="35" t="s">
        <v>1486</v>
      </c>
    </row>
    <row r="569" spans="1:7" s="3" customFormat="1" ht="98.25" customHeight="1">
      <c r="A569" s="65">
        <v>467724</v>
      </c>
      <c r="B569" s="42" t="s">
        <v>1487</v>
      </c>
      <c r="C569" s="66">
        <v>45994</v>
      </c>
      <c r="D569" s="65">
        <v>1280000000</v>
      </c>
      <c r="E569" s="43" t="s">
        <v>1488</v>
      </c>
      <c r="F569" s="7" t="s">
        <v>1035</v>
      </c>
      <c r="G569" s="35" t="s">
        <v>1489</v>
      </c>
    </row>
    <row r="570" spans="1:7" s="3" customFormat="1" ht="75" customHeight="1">
      <c r="A570" s="65">
        <v>468344</v>
      </c>
      <c r="B570" s="42" t="s">
        <v>1490</v>
      </c>
      <c r="C570" s="66">
        <v>45994</v>
      </c>
      <c r="D570" s="65">
        <v>1830000000</v>
      </c>
      <c r="E570" s="43" t="s">
        <v>1491</v>
      </c>
      <c r="F570" s="7" t="s">
        <v>1035</v>
      </c>
      <c r="G570" s="35" t="s">
        <v>1492</v>
      </c>
    </row>
    <row r="571" spans="1:7" s="3" customFormat="1" ht="75" customHeight="1">
      <c r="A571" s="65">
        <v>476224</v>
      </c>
      <c r="B571" s="42" t="s">
        <v>1493</v>
      </c>
      <c r="C571" s="66">
        <v>45994</v>
      </c>
      <c r="D571" s="65">
        <v>100000000</v>
      </c>
      <c r="E571" s="43" t="s">
        <v>1494</v>
      </c>
      <c r="F571" s="7" t="s">
        <v>1035</v>
      </c>
      <c r="G571" s="35" t="s">
        <v>1495</v>
      </c>
    </row>
    <row r="572" spans="1:7" s="3" customFormat="1" ht="75" customHeight="1">
      <c r="A572" s="65">
        <v>467862</v>
      </c>
      <c r="B572" s="42" t="s">
        <v>1496</v>
      </c>
      <c r="C572" s="66">
        <v>45994</v>
      </c>
      <c r="D572" s="65">
        <v>556931300</v>
      </c>
      <c r="E572" s="43" t="s">
        <v>1497</v>
      </c>
      <c r="F572" s="7" t="s">
        <v>1035</v>
      </c>
      <c r="G572" s="35" t="s">
        <v>1498</v>
      </c>
    </row>
    <row r="573" spans="1:7" s="3" customFormat="1" ht="75" customHeight="1">
      <c r="A573" s="65">
        <v>468012</v>
      </c>
      <c r="B573" s="42" t="s">
        <v>1499</v>
      </c>
      <c r="C573" s="66">
        <v>45995</v>
      </c>
      <c r="D573" s="65">
        <v>697490000</v>
      </c>
      <c r="E573" s="43" t="s">
        <v>1500</v>
      </c>
      <c r="F573" s="7" t="s">
        <v>1035</v>
      </c>
      <c r="G573" s="35" t="s">
        <v>1501</v>
      </c>
    </row>
    <row r="574" spans="1:7" s="3" customFormat="1" ht="114.75" customHeight="1">
      <c r="A574" s="65">
        <v>467602</v>
      </c>
      <c r="B574" s="42" t="s">
        <v>1426</v>
      </c>
      <c r="C574" s="66">
        <v>45995</v>
      </c>
      <c r="D574" s="65">
        <v>60000000</v>
      </c>
      <c r="E574" s="43" t="s">
        <v>1502</v>
      </c>
      <c r="F574" s="7" t="s">
        <v>1035</v>
      </c>
      <c r="G574" s="35" t="s">
        <v>1428</v>
      </c>
    </row>
    <row r="575" spans="1:7" s="3" customFormat="1" ht="105.75" customHeight="1">
      <c r="A575" s="65">
        <v>474532</v>
      </c>
      <c r="B575" s="42" t="s">
        <v>1503</v>
      </c>
      <c r="C575" s="66">
        <v>45995</v>
      </c>
      <c r="D575" s="65">
        <v>1809200000</v>
      </c>
      <c r="E575" s="43" t="s">
        <v>1504</v>
      </c>
      <c r="F575" s="7" t="s">
        <v>1310</v>
      </c>
      <c r="G575" s="35" t="s">
        <v>1505</v>
      </c>
    </row>
    <row r="576" spans="1:7" s="3" customFormat="1" ht="82.5" customHeight="1" thickBot="1">
      <c r="A576" s="194">
        <v>467840</v>
      </c>
      <c r="B576" s="195" t="s">
        <v>1506</v>
      </c>
      <c r="C576" s="196">
        <v>45995</v>
      </c>
      <c r="D576" s="194">
        <v>21154700</v>
      </c>
      <c r="E576" s="197" t="s">
        <v>1507</v>
      </c>
      <c r="F576" s="198" t="s">
        <v>1035</v>
      </c>
      <c r="G576" s="144" t="s">
        <v>1508</v>
      </c>
    </row>
    <row r="577" spans="1:7" s="3" customFormat="1" ht="405.75" customHeight="1" thickBot="1">
      <c r="A577" s="199"/>
      <c r="B577" s="200"/>
      <c r="C577" s="201"/>
      <c r="D577" s="202"/>
      <c r="E577" s="203"/>
      <c r="F577" s="204"/>
      <c r="G577" s="205"/>
    </row>
    <row r="578" spans="1:7" ht="16.5">
      <c r="A578" s="319" t="s">
        <v>68</v>
      </c>
      <c r="B578" s="320"/>
      <c r="C578" s="320"/>
      <c r="D578" s="320"/>
      <c r="E578" s="320"/>
      <c r="F578" s="320"/>
      <c r="G578" s="321"/>
    </row>
    <row r="579" spans="1:7" ht="39.75" customHeight="1">
      <c r="A579" s="636" t="s">
        <v>66</v>
      </c>
      <c r="B579" s="637"/>
      <c r="C579" s="15" t="s">
        <v>16</v>
      </c>
      <c r="D579" s="15" t="s">
        <v>28</v>
      </c>
      <c r="E579" s="16" t="s">
        <v>721</v>
      </c>
      <c r="F579" s="15" t="s">
        <v>29</v>
      </c>
      <c r="G579" s="45" t="s">
        <v>30</v>
      </c>
    </row>
    <row r="580" spans="1:7" ht="15.75" customHeight="1">
      <c r="A580" s="29">
        <v>100</v>
      </c>
      <c r="B580" s="7"/>
      <c r="C580" s="67" t="s">
        <v>284</v>
      </c>
      <c r="D580" s="8">
        <f>SUM(D581:D585)</f>
        <v>170528823447</v>
      </c>
      <c r="E580" s="8">
        <v>153424326095</v>
      </c>
      <c r="F580" s="8">
        <f>D580-E580</f>
        <v>17104497352</v>
      </c>
      <c r="G580" s="429" t="s">
        <v>1026</v>
      </c>
    </row>
    <row r="581" spans="1:7">
      <c r="A581" s="7"/>
      <c r="B581" s="7">
        <v>110</v>
      </c>
      <c r="C581" s="43" t="s">
        <v>285</v>
      </c>
      <c r="D581" s="9">
        <v>104952087305</v>
      </c>
      <c r="E581" s="9">
        <v>92316388533</v>
      </c>
      <c r="F581" s="9">
        <f t="shared" ref="F581:F608" si="1">D581-E581</f>
        <v>12635698772</v>
      </c>
      <c r="G581" s="430"/>
    </row>
    <row r="582" spans="1:7" ht="30">
      <c r="A582" s="7"/>
      <c r="B582" s="7">
        <v>120</v>
      </c>
      <c r="C582" s="43" t="s">
        <v>286</v>
      </c>
      <c r="D582" s="9">
        <v>3775951667</v>
      </c>
      <c r="E582" s="9">
        <v>3399651667</v>
      </c>
      <c r="F582" s="9">
        <f t="shared" si="1"/>
        <v>376300000</v>
      </c>
      <c r="G582" s="430"/>
    </row>
    <row r="583" spans="1:7" ht="30">
      <c r="A583" s="7"/>
      <c r="B583" s="7">
        <v>130</v>
      </c>
      <c r="C583" s="43" t="s">
        <v>287</v>
      </c>
      <c r="D583" s="9">
        <v>37764217996</v>
      </c>
      <c r="E583" s="9">
        <v>35950155034</v>
      </c>
      <c r="F583" s="9">
        <f t="shared" si="1"/>
        <v>1814062962</v>
      </c>
      <c r="G583" s="430"/>
    </row>
    <row r="584" spans="1:7">
      <c r="A584" s="7"/>
      <c r="B584" s="7">
        <v>140</v>
      </c>
      <c r="C584" s="43" t="s">
        <v>288</v>
      </c>
      <c r="D584" s="9">
        <v>21094084013</v>
      </c>
      <c r="E584" s="9">
        <v>20177589021</v>
      </c>
      <c r="F584" s="9">
        <f t="shared" si="1"/>
        <v>916494992</v>
      </c>
      <c r="G584" s="430"/>
    </row>
    <row r="585" spans="1:7">
      <c r="A585" s="7"/>
      <c r="B585" s="7">
        <v>190</v>
      </c>
      <c r="C585" s="43" t="s">
        <v>289</v>
      </c>
      <c r="D585" s="9">
        <v>2942482466</v>
      </c>
      <c r="E585" s="9">
        <v>1580541840</v>
      </c>
      <c r="F585" s="9">
        <f t="shared" si="1"/>
        <v>1361940626</v>
      </c>
      <c r="G585" s="430"/>
    </row>
    <row r="586" spans="1:7" ht="15.75">
      <c r="A586" s="29">
        <v>200</v>
      </c>
      <c r="B586" s="7"/>
      <c r="C586" s="54" t="s">
        <v>290</v>
      </c>
      <c r="D586" s="8">
        <f>SUM(D587:D594)</f>
        <v>120085895375</v>
      </c>
      <c r="E586" s="8">
        <v>65219496827</v>
      </c>
      <c r="F586" s="8">
        <f t="shared" si="1"/>
        <v>54866398548</v>
      </c>
      <c r="G586" s="430"/>
    </row>
    <row r="587" spans="1:7">
      <c r="A587" s="7"/>
      <c r="B587" s="7">
        <v>210</v>
      </c>
      <c r="C587" s="43" t="s">
        <v>291</v>
      </c>
      <c r="D587" s="9">
        <v>10078035524</v>
      </c>
      <c r="E587" s="9">
        <v>7404308182</v>
      </c>
      <c r="F587" s="9">
        <f t="shared" si="1"/>
        <v>2673727342</v>
      </c>
      <c r="G587" s="430"/>
    </row>
    <row r="588" spans="1:7">
      <c r="A588" s="7"/>
      <c r="B588" s="7">
        <v>220</v>
      </c>
      <c r="C588" s="43" t="s">
        <v>292</v>
      </c>
      <c r="D588" s="9">
        <v>402000000</v>
      </c>
      <c r="E588" s="9">
        <v>41784548</v>
      </c>
      <c r="F588" s="9">
        <f t="shared" si="1"/>
        <v>360215452</v>
      </c>
      <c r="G588" s="430"/>
    </row>
    <row r="589" spans="1:7">
      <c r="A589" s="7"/>
      <c r="B589" s="7">
        <v>230</v>
      </c>
      <c r="C589" s="43" t="s">
        <v>293</v>
      </c>
      <c r="D589" s="9">
        <v>6304272979</v>
      </c>
      <c r="E589" s="9">
        <v>4946221869</v>
      </c>
      <c r="F589" s="9">
        <f t="shared" si="1"/>
        <v>1358051110</v>
      </c>
      <c r="G589" s="430"/>
    </row>
    <row r="590" spans="1:7" ht="45">
      <c r="A590" s="7"/>
      <c r="B590" s="7">
        <v>240</v>
      </c>
      <c r="C590" s="43" t="s">
        <v>294</v>
      </c>
      <c r="D590" s="9">
        <v>70055946281</v>
      </c>
      <c r="E590" s="9">
        <v>33774666359</v>
      </c>
      <c r="F590" s="9">
        <f t="shared" si="1"/>
        <v>36281279922</v>
      </c>
      <c r="G590" s="430"/>
    </row>
    <row r="591" spans="1:7">
      <c r="A591" s="7"/>
      <c r="B591" s="7">
        <v>250</v>
      </c>
      <c r="C591" s="43" t="s">
        <v>295</v>
      </c>
      <c r="D591" s="9">
        <v>4538400000</v>
      </c>
      <c r="E591" s="9">
        <v>2821725348</v>
      </c>
      <c r="F591" s="9">
        <f t="shared" si="1"/>
        <v>1716674652</v>
      </c>
      <c r="G591" s="430"/>
    </row>
    <row r="592" spans="1:7" ht="30">
      <c r="A592" s="7"/>
      <c r="B592" s="7">
        <v>260</v>
      </c>
      <c r="C592" s="43" t="s">
        <v>296</v>
      </c>
      <c r="D592" s="9">
        <v>25034888769</v>
      </c>
      <c r="E592" s="9">
        <v>13902585730</v>
      </c>
      <c r="F592" s="9">
        <f t="shared" si="1"/>
        <v>11132303039</v>
      </c>
      <c r="G592" s="430"/>
    </row>
    <row r="593" spans="1:7">
      <c r="A593" s="7"/>
      <c r="B593" s="7">
        <v>280</v>
      </c>
      <c r="C593" s="43" t="s">
        <v>297</v>
      </c>
      <c r="D593" s="9">
        <v>1229100000</v>
      </c>
      <c r="E593" s="9">
        <v>533157370</v>
      </c>
      <c r="F593" s="9">
        <f t="shared" si="1"/>
        <v>695942630</v>
      </c>
      <c r="G593" s="430"/>
    </row>
    <row r="594" spans="1:7" ht="30">
      <c r="A594" s="7"/>
      <c r="B594" s="7">
        <v>290</v>
      </c>
      <c r="C594" s="43" t="s">
        <v>298</v>
      </c>
      <c r="D594" s="9">
        <v>2443251822</v>
      </c>
      <c r="E594" s="9">
        <v>1795047421</v>
      </c>
      <c r="F594" s="9">
        <f t="shared" si="1"/>
        <v>648204401</v>
      </c>
      <c r="G594" s="430"/>
    </row>
    <row r="595" spans="1:7" ht="31.5">
      <c r="A595" s="29">
        <v>300</v>
      </c>
      <c r="B595" s="7"/>
      <c r="C595" s="54" t="s">
        <v>299</v>
      </c>
      <c r="D595" s="8">
        <f>SUM(D596:D602)</f>
        <v>20915848890</v>
      </c>
      <c r="E595" s="8">
        <v>7609552069</v>
      </c>
      <c r="F595" s="8">
        <f t="shared" si="1"/>
        <v>13306296821</v>
      </c>
      <c r="G595" s="430"/>
    </row>
    <row r="596" spans="1:7">
      <c r="A596" s="7"/>
      <c r="B596" s="7">
        <v>310</v>
      </c>
      <c r="C596" s="43" t="s">
        <v>300</v>
      </c>
      <c r="D596" s="9">
        <v>248014900</v>
      </c>
      <c r="E596" s="9">
        <v>108642988</v>
      </c>
      <c r="F596" s="9">
        <f t="shared" si="1"/>
        <v>139371912</v>
      </c>
      <c r="G596" s="430"/>
    </row>
    <row r="597" spans="1:7">
      <c r="A597" s="7"/>
      <c r="B597" s="7">
        <v>320</v>
      </c>
      <c r="C597" s="43" t="s">
        <v>301</v>
      </c>
      <c r="D597" s="9">
        <v>1434759853</v>
      </c>
      <c r="E597" s="9">
        <v>309671548</v>
      </c>
      <c r="F597" s="9">
        <f t="shared" si="1"/>
        <v>1125088305</v>
      </c>
      <c r="G597" s="430"/>
    </row>
    <row r="598" spans="1:7" ht="30">
      <c r="A598" s="7"/>
      <c r="B598" s="7">
        <v>330</v>
      </c>
      <c r="C598" s="43" t="s">
        <v>302</v>
      </c>
      <c r="D598" s="9">
        <v>666194729</v>
      </c>
      <c r="E598" s="9">
        <v>345171443</v>
      </c>
      <c r="F598" s="9">
        <f t="shared" si="1"/>
        <v>321023286</v>
      </c>
      <c r="G598" s="430"/>
    </row>
    <row r="599" spans="1:7" ht="30">
      <c r="A599" s="7"/>
      <c r="B599" s="7">
        <v>340</v>
      </c>
      <c r="C599" s="43" t="s">
        <v>686</v>
      </c>
      <c r="D599" s="9">
        <v>9073213969</v>
      </c>
      <c r="E599" s="9">
        <v>2620306720</v>
      </c>
      <c r="F599" s="9">
        <f t="shared" si="1"/>
        <v>6452907249</v>
      </c>
      <c r="G599" s="430"/>
    </row>
    <row r="600" spans="1:7" ht="30">
      <c r="A600" s="7"/>
      <c r="B600" s="7">
        <v>350</v>
      </c>
      <c r="C600" s="43" t="s">
        <v>303</v>
      </c>
      <c r="D600" s="9">
        <v>1235086225</v>
      </c>
      <c r="E600" s="9">
        <v>372751533</v>
      </c>
      <c r="F600" s="9">
        <f t="shared" si="1"/>
        <v>862334692</v>
      </c>
      <c r="G600" s="430"/>
    </row>
    <row r="601" spans="1:7">
      <c r="A601" s="7"/>
      <c r="B601" s="7">
        <v>360</v>
      </c>
      <c r="C601" s="43" t="s">
        <v>304</v>
      </c>
      <c r="D601" s="9">
        <v>5094093931</v>
      </c>
      <c r="E601" s="9">
        <v>3329726957</v>
      </c>
      <c r="F601" s="9">
        <f t="shared" si="1"/>
        <v>1764366974</v>
      </c>
      <c r="G601" s="430"/>
    </row>
    <row r="602" spans="1:7">
      <c r="A602" s="7"/>
      <c r="B602" s="7">
        <v>390</v>
      </c>
      <c r="C602" s="43" t="s">
        <v>305</v>
      </c>
      <c r="D602" s="9">
        <v>3164485283</v>
      </c>
      <c r="E602" s="9">
        <v>523280880</v>
      </c>
      <c r="F602" s="9">
        <f t="shared" si="1"/>
        <v>2641204403</v>
      </c>
      <c r="G602" s="430"/>
    </row>
    <row r="603" spans="1:7" ht="15.75">
      <c r="A603" s="29">
        <v>400</v>
      </c>
      <c r="B603" s="7"/>
      <c r="C603" s="54" t="s">
        <v>685</v>
      </c>
      <c r="D603" s="8">
        <v>0</v>
      </c>
      <c r="E603" s="8">
        <v>0</v>
      </c>
      <c r="F603" s="8">
        <f t="shared" si="1"/>
        <v>0</v>
      </c>
      <c r="G603" s="430"/>
    </row>
    <row r="604" spans="1:7" ht="15.75">
      <c r="A604" s="29">
        <v>500</v>
      </c>
      <c r="B604" s="7"/>
      <c r="C604" s="54" t="s">
        <v>306</v>
      </c>
      <c r="D604" s="8">
        <v>284743656463</v>
      </c>
      <c r="E604" s="8">
        <v>137929767120</v>
      </c>
      <c r="F604" s="8">
        <f t="shared" si="1"/>
        <v>146813889343</v>
      </c>
      <c r="G604" s="430"/>
    </row>
    <row r="605" spans="1:7">
      <c r="A605" s="7"/>
      <c r="B605" s="7">
        <v>510</v>
      </c>
      <c r="C605" s="43" t="s">
        <v>307</v>
      </c>
      <c r="D605" s="9">
        <v>340000000</v>
      </c>
      <c r="E605" s="9">
        <v>340000000</v>
      </c>
      <c r="F605" s="9">
        <f t="shared" si="1"/>
        <v>0</v>
      </c>
      <c r="G605" s="430"/>
    </row>
    <row r="606" spans="1:7">
      <c r="A606" s="7"/>
      <c r="B606" s="7">
        <v>520</v>
      </c>
      <c r="C606" s="43" t="s">
        <v>308</v>
      </c>
      <c r="D606" s="9">
        <v>78469535660</v>
      </c>
      <c r="E606" s="9">
        <v>21727834122</v>
      </c>
      <c r="F606" s="9">
        <f t="shared" si="1"/>
        <v>56741701538</v>
      </c>
      <c r="G606" s="430"/>
    </row>
    <row r="607" spans="1:7" ht="45">
      <c r="A607" s="7"/>
      <c r="B607" s="7">
        <v>530</v>
      </c>
      <c r="C607" s="43" t="s">
        <v>309</v>
      </c>
      <c r="D607" s="9">
        <v>172240237557</v>
      </c>
      <c r="E607" s="9">
        <v>103041295017</v>
      </c>
      <c r="F607" s="9">
        <f t="shared" si="1"/>
        <v>69198942540</v>
      </c>
      <c r="G607" s="430"/>
    </row>
    <row r="608" spans="1:7" ht="30">
      <c r="A608" s="7"/>
      <c r="B608" s="7">
        <v>540</v>
      </c>
      <c r="C608" s="43" t="s">
        <v>310</v>
      </c>
      <c r="D608" s="9">
        <v>21448539246</v>
      </c>
      <c r="E608" s="9">
        <v>9886034024</v>
      </c>
      <c r="F608" s="9">
        <f t="shared" si="1"/>
        <v>11562505222</v>
      </c>
      <c r="G608" s="430"/>
    </row>
    <row r="609" spans="1:7" s="21" customFormat="1" ht="30">
      <c r="A609" s="7"/>
      <c r="B609" s="43">
        <v>550</v>
      </c>
      <c r="C609" s="43" t="s">
        <v>1023</v>
      </c>
      <c r="D609" s="9">
        <v>0</v>
      </c>
      <c r="E609" s="9">
        <v>0</v>
      </c>
      <c r="F609" s="9">
        <f t="shared" ref="F609:F622" si="2">D609-E609</f>
        <v>0</v>
      </c>
      <c r="G609" s="430"/>
    </row>
    <row r="610" spans="1:7" ht="30">
      <c r="A610" s="7"/>
      <c r="B610" s="7">
        <v>570</v>
      </c>
      <c r="C610" s="43" t="s">
        <v>311</v>
      </c>
      <c r="D610" s="9">
        <v>10345344000</v>
      </c>
      <c r="E610" s="9">
        <v>2934603957</v>
      </c>
      <c r="F610" s="9">
        <f t="shared" si="2"/>
        <v>7410740043</v>
      </c>
      <c r="G610" s="430"/>
    </row>
    <row r="611" spans="1:7" ht="30">
      <c r="A611" s="7"/>
      <c r="B611" s="7">
        <v>590</v>
      </c>
      <c r="C611" s="43" t="s">
        <v>312</v>
      </c>
      <c r="D611" s="9">
        <v>1900000000</v>
      </c>
      <c r="E611" s="9">
        <v>0</v>
      </c>
      <c r="F611" s="9">
        <f t="shared" si="2"/>
        <v>1900000000</v>
      </c>
      <c r="G611" s="430"/>
    </row>
    <row r="612" spans="1:7" ht="15.75">
      <c r="A612" s="29">
        <v>800</v>
      </c>
      <c r="B612" s="7"/>
      <c r="C612" s="54" t="s">
        <v>313</v>
      </c>
      <c r="D612" s="8">
        <v>70083312485</v>
      </c>
      <c r="E612" s="8">
        <v>67040752879</v>
      </c>
      <c r="F612" s="8">
        <f t="shared" si="2"/>
        <v>3042559606</v>
      </c>
      <c r="G612" s="430"/>
    </row>
    <row r="613" spans="1:7" ht="45">
      <c r="A613" s="7"/>
      <c r="B613" s="7">
        <v>810</v>
      </c>
      <c r="C613" s="43" t="s">
        <v>314</v>
      </c>
      <c r="D613" s="9">
        <v>57206236694</v>
      </c>
      <c r="E613" s="9">
        <v>57206236694</v>
      </c>
      <c r="F613" s="8">
        <f t="shared" si="2"/>
        <v>0</v>
      </c>
      <c r="G613" s="430"/>
    </row>
    <row r="614" spans="1:7" ht="45">
      <c r="A614" s="7"/>
      <c r="B614" s="7">
        <v>830</v>
      </c>
      <c r="C614" s="43" t="s">
        <v>1024</v>
      </c>
      <c r="D614" s="9">
        <v>240000000</v>
      </c>
      <c r="E614" s="9">
        <v>0</v>
      </c>
      <c r="F614" s="9">
        <f t="shared" si="2"/>
        <v>240000000</v>
      </c>
      <c r="G614" s="430"/>
    </row>
    <row r="615" spans="1:7" ht="30">
      <c r="A615" s="7"/>
      <c r="B615" s="7">
        <v>840</v>
      </c>
      <c r="C615" s="43" t="s">
        <v>315</v>
      </c>
      <c r="D615" s="9">
        <v>2249219000</v>
      </c>
      <c r="E615" s="9">
        <v>1376816823</v>
      </c>
      <c r="F615" s="9">
        <f t="shared" si="2"/>
        <v>872402177</v>
      </c>
      <c r="G615" s="430"/>
    </row>
    <row r="616" spans="1:7" s="21" customFormat="1" ht="30">
      <c r="A616" s="7"/>
      <c r="B616" s="7">
        <v>850</v>
      </c>
      <c r="C616" s="43" t="s">
        <v>316</v>
      </c>
      <c r="D616" s="9">
        <v>6766969400</v>
      </c>
      <c r="E616" s="9">
        <v>4836811971</v>
      </c>
      <c r="F616" s="9">
        <f t="shared" ref="F616" si="3">D616-E616</f>
        <v>1930157429</v>
      </c>
      <c r="G616" s="430"/>
    </row>
    <row r="617" spans="1:7" s="21" customFormat="1" ht="45">
      <c r="A617" s="7"/>
      <c r="B617" s="7">
        <v>860</v>
      </c>
      <c r="C617" s="43" t="s">
        <v>1025</v>
      </c>
      <c r="D617" s="9">
        <v>3620887391</v>
      </c>
      <c r="E617" s="9">
        <v>3620887391</v>
      </c>
      <c r="F617" s="9">
        <f t="shared" si="2"/>
        <v>0</v>
      </c>
      <c r="G617" s="430"/>
    </row>
    <row r="618" spans="1:7" s="21" customFormat="1" ht="15.75">
      <c r="A618" s="29">
        <v>900</v>
      </c>
      <c r="B618" s="7"/>
      <c r="C618" s="67" t="s">
        <v>317</v>
      </c>
      <c r="D618" s="8">
        <v>22246277990</v>
      </c>
      <c r="E618" s="8">
        <v>21117635697</v>
      </c>
      <c r="F618" s="8">
        <f t="shared" si="2"/>
        <v>1128642293</v>
      </c>
      <c r="G618" s="430"/>
    </row>
    <row r="619" spans="1:7" s="21" customFormat="1" ht="30">
      <c r="A619" s="7"/>
      <c r="B619" s="7">
        <v>910</v>
      </c>
      <c r="C619" s="43" t="s">
        <v>318</v>
      </c>
      <c r="D619" s="9">
        <v>21117581580</v>
      </c>
      <c r="E619" s="9">
        <v>20979279109</v>
      </c>
      <c r="F619" s="9">
        <f t="shared" si="2"/>
        <v>138302471</v>
      </c>
      <c r="G619" s="430"/>
    </row>
    <row r="620" spans="1:7" s="21" customFormat="1" ht="45">
      <c r="A620" s="7"/>
      <c r="B620" s="7">
        <v>920</v>
      </c>
      <c r="C620" s="43" t="s">
        <v>319</v>
      </c>
      <c r="D620" s="9">
        <v>200000000</v>
      </c>
      <c r="E620" s="9">
        <v>138356588</v>
      </c>
      <c r="F620" s="9">
        <f t="shared" si="2"/>
        <v>61643412</v>
      </c>
      <c r="G620" s="430"/>
    </row>
    <row r="621" spans="1:7" s="21" customFormat="1" ht="45">
      <c r="A621" s="7"/>
      <c r="B621" s="7">
        <v>960</v>
      </c>
      <c r="C621" s="44" t="s">
        <v>320</v>
      </c>
      <c r="D621" s="9">
        <v>927060046</v>
      </c>
      <c r="E621" s="9">
        <v>0</v>
      </c>
      <c r="F621" s="9">
        <f t="shared" si="2"/>
        <v>927060046</v>
      </c>
      <c r="G621" s="430"/>
    </row>
    <row r="622" spans="1:7" s="21" customFormat="1" ht="30.75" thickBot="1">
      <c r="A622" s="198"/>
      <c r="B622" s="198">
        <v>980</v>
      </c>
      <c r="C622" s="148" t="s">
        <v>1022</v>
      </c>
      <c r="D622" s="255">
        <v>1636364</v>
      </c>
      <c r="E622" s="206">
        <v>0</v>
      </c>
      <c r="F622" s="255">
        <f t="shared" si="2"/>
        <v>1636364</v>
      </c>
      <c r="G622" s="430"/>
    </row>
    <row r="623" spans="1:7" ht="16.5" thickBot="1">
      <c r="A623" s="426" t="s">
        <v>321</v>
      </c>
      <c r="B623" s="427"/>
      <c r="C623" s="428"/>
      <c r="D623" s="256">
        <f>D580+D586+D595+D604+D612+D618</f>
        <v>688603814650</v>
      </c>
      <c r="E623" s="256">
        <f>E580+E586+E595+E604+E612+E618</f>
        <v>452341530687</v>
      </c>
      <c r="F623" s="257">
        <f>D623-E623</f>
        <v>236262283963</v>
      </c>
      <c r="G623" s="431"/>
    </row>
    <row r="624" spans="1:7" s="21" customFormat="1" ht="409.5" customHeight="1" thickBot="1">
      <c r="A624" s="207"/>
      <c r="B624" s="208"/>
      <c r="C624" s="208"/>
      <c r="D624" s="273"/>
      <c r="E624" s="273"/>
      <c r="F624" s="273"/>
      <c r="G624" s="274"/>
    </row>
    <row r="625" spans="1:7" s="21" customFormat="1" ht="409.6" customHeight="1" thickBot="1">
      <c r="A625" s="242"/>
      <c r="B625" s="208"/>
      <c r="C625" s="208"/>
      <c r="D625" s="209"/>
      <c r="E625" s="209"/>
      <c r="F625" s="209"/>
      <c r="G625" s="210"/>
    </row>
    <row r="626" spans="1:7" ht="18.75">
      <c r="A626" s="509" t="s">
        <v>253</v>
      </c>
      <c r="B626" s="510"/>
      <c r="C626" s="510"/>
      <c r="D626" s="510"/>
      <c r="E626" s="510"/>
      <c r="F626" s="510"/>
      <c r="G626" s="511"/>
    </row>
    <row r="627" spans="1:7" ht="16.5">
      <c r="A627" s="341" t="s">
        <v>254</v>
      </c>
      <c r="B627" s="342"/>
      <c r="C627" s="342"/>
      <c r="D627" s="342"/>
      <c r="E627" s="342"/>
      <c r="F627" s="342"/>
      <c r="G627" s="425"/>
    </row>
    <row r="628" spans="1:7" ht="15.75" customHeight="1">
      <c r="A628" s="310" t="s">
        <v>124</v>
      </c>
      <c r="B628" s="311"/>
      <c r="C628" s="311"/>
      <c r="D628" s="311"/>
      <c r="E628" s="311"/>
      <c r="F628" s="311"/>
      <c r="G628" s="312"/>
    </row>
    <row r="629" spans="1:7" ht="31.5" customHeight="1">
      <c r="A629" s="36" t="s">
        <v>15</v>
      </c>
      <c r="B629" s="36" t="s">
        <v>32</v>
      </c>
      <c r="C629" s="310" t="s">
        <v>16</v>
      </c>
      <c r="D629" s="312"/>
      <c r="E629" s="310" t="s">
        <v>33</v>
      </c>
      <c r="F629" s="312"/>
      <c r="G629" s="36" t="s">
        <v>34</v>
      </c>
    </row>
    <row r="630" spans="1:7" ht="37.5" customHeight="1">
      <c r="A630" s="109">
        <v>2</v>
      </c>
      <c r="B630" s="109" t="s">
        <v>96</v>
      </c>
      <c r="C630" s="407" t="s">
        <v>97</v>
      </c>
      <c r="D630" s="408"/>
      <c r="E630" s="407" t="s">
        <v>98</v>
      </c>
      <c r="F630" s="408"/>
      <c r="G630" s="110">
        <v>214381151</v>
      </c>
    </row>
    <row r="631" spans="1:7" ht="45">
      <c r="A631" s="110">
        <v>3</v>
      </c>
      <c r="B631" s="109" t="s">
        <v>99</v>
      </c>
      <c r="C631" s="407" t="s">
        <v>97</v>
      </c>
      <c r="D631" s="408"/>
      <c r="E631" s="407" t="s">
        <v>100</v>
      </c>
      <c r="F631" s="408"/>
      <c r="G631" s="110">
        <v>216882331</v>
      </c>
    </row>
    <row r="632" spans="1:7" s="3" customFormat="1" ht="45">
      <c r="A632" s="110">
        <v>4</v>
      </c>
      <c r="B632" s="109" t="s">
        <v>136</v>
      </c>
      <c r="C632" s="407" t="s">
        <v>97</v>
      </c>
      <c r="D632" s="408"/>
      <c r="E632" s="407" t="s">
        <v>137</v>
      </c>
      <c r="F632" s="408"/>
      <c r="G632" s="110">
        <v>214383302</v>
      </c>
    </row>
    <row r="633" spans="1:7" s="3" customFormat="1" ht="15.75" customHeight="1">
      <c r="A633" s="310" t="s">
        <v>223</v>
      </c>
      <c r="B633" s="311"/>
      <c r="C633" s="311"/>
      <c r="D633" s="311"/>
      <c r="E633" s="311"/>
      <c r="F633" s="311"/>
      <c r="G633" s="312"/>
    </row>
    <row r="634" spans="1:7" s="3" customFormat="1" ht="31.5" customHeight="1">
      <c r="A634" s="36" t="s">
        <v>15</v>
      </c>
      <c r="B634" s="36" t="s">
        <v>32</v>
      </c>
      <c r="C634" s="310" t="s">
        <v>16</v>
      </c>
      <c r="D634" s="312"/>
      <c r="E634" s="310" t="s">
        <v>33</v>
      </c>
      <c r="F634" s="312"/>
      <c r="G634" s="36" t="s">
        <v>34</v>
      </c>
    </row>
    <row r="635" spans="1:7" s="3" customFormat="1" ht="53.25" customHeight="1">
      <c r="A635" s="151">
        <v>1</v>
      </c>
      <c r="B635" s="151" t="s">
        <v>155</v>
      </c>
      <c r="C635" s="267" t="s">
        <v>156</v>
      </c>
      <c r="D635" s="267"/>
      <c r="E635" s="314" t="s">
        <v>157</v>
      </c>
      <c r="F635" s="315"/>
      <c r="G635" s="151" t="s">
        <v>158</v>
      </c>
    </row>
    <row r="636" spans="1:7" s="3" customFormat="1" ht="49.5" customHeight="1">
      <c r="A636" s="152">
        <v>2</v>
      </c>
      <c r="B636" s="151" t="s">
        <v>159</v>
      </c>
      <c r="C636" s="267" t="s">
        <v>160</v>
      </c>
      <c r="D636" s="267"/>
      <c r="E636" s="314" t="s">
        <v>161</v>
      </c>
      <c r="F636" s="315"/>
      <c r="G636" s="151" t="s">
        <v>158</v>
      </c>
    </row>
    <row r="637" spans="1:7" s="3" customFormat="1" ht="64.5" customHeight="1">
      <c r="A637" s="152">
        <v>3</v>
      </c>
      <c r="B637" s="151" t="s">
        <v>162</v>
      </c>
      <c r="C637" s="314" t="s">
        <v>163</v>
      </c>
      <c r="D637" s="315"/>
      <c r="E637" s="314" t="s">
        <v>164</v>
      </c>
      <c r="F637" s="315"/>
      <c r="G637" s="151" t="s">
        <v>165</v>
      </c>
    </row>
    <row r="638" spans="1:7" s="3" customFormat="1" ht="63" customHeight="1">
      <c r="A638" s="152">
        <v>4</v>
      </c>
      <c r="B638" s="151" t="s">
        <v>166</v>
      </c>
      <c r="C638" s="314" t="s">
        <v>163</v>
      </c>
      <c r="D638" s="315"/>
      <c r="E638" s="314" t="s">
        <v>164</v>
      </c>
      <c r="F638" s="315"/>
      <c r="G638" s="151" t="s">
        <v>167</v>
      </c>
    </row>
    <row r="639" spans="1:7" s="3" customFormat="1" ht="45.75" customHeight="1">
      <c r="A639" s="152">
        <v>5</v>
      </c>
      <c r="B639" s="151" t="s">
        <v>168</v>
      </c>
      <c r="C639" s="267" t="s">
        <v>169</v>
      </c>
      <c r="D639" s="267"/>
      <c r="E639" s="267" t="s">
        <v>170</v>
      </c>
      <c r="F639" s="267"/>
      <c r="G639" s="151" t="s">
        <v>1027</v>
      </c>
    </row>
    <row r="640" spans="1:7" s="3" customFormat="1" ht="45.75" customHeight="1">
      <c r="A640" s="152">
        <v>6</v>
      </c>
      <c r="B640" s="151" t="s">
        <v>171</v>
      </c>
      <c r="C640" s="267" t="s">
        <v>169</v>
      </c>
      <c r="D640" s="267"/>
      <c r="E640" s="267" t="s">
        <v>172</v>
      </c>
      <c r="F640" s="267"/>
      <c r="G640" s="151" t="s">
        <v>1028</v>
      </c>
    </row>
    <row r="641" spans="1:7" s="3" customFormat="1" ht="15.75" customHeight="1">
      <c r="A641" s="310" t="s">
        <v>214</v>
      </c>
      <c r="B641" s="311"/>
      <c r="C641" s="311"/>
      <c r="D641" s="311"/>
      <c r="E641" s="311"/>
      <c r="F641" s="311"/>
      <c r="G641" s="312"/>
    </row>
    <row r="642" spans="1:7" s="3" customFormat="1" ht="31.5" customHeight="1">
      <c r="A642" s="36" t="s">
        <v>15</v>
      </c>
      <c r="B642" s="36" t="s">
        <v>32</v>
      </c>
      <c r="C642" s="310" t="s">
        <v>16</v>
      </c>
      <c r="D642" s="312"/>
      <c r="E642" s="310" t="s">
        <v>33</v>
      </c>
      <c r="F642" s="312"/>
      <c r="G642" s="36" t="s">
        <v>34</v>
      </c>
    </row>
    <row r="643" spans="1:7" s="3" customFormat="1" ht="123.75" customHeight="1">
      <c r="A643" s="89">
        <v>1</v>
      </c>
      <c r="B643" s="89" t="s">
        <v>283</v>
      </c>
      <c r="C643" s="292" t="str">
        <f>UPPER("Encuesta de satisfación al Cliente - SDNA")</f>
        <v>ENCUESTA DE SATISFACIÓN AL CLIENTE - SDNA</v>
      </c>
      <c r="D643" s="293"/>
      <c r="E643" s="292" t="s">
        <v>199</v>
      </c>
      <c r="F643" s="293"/>
      <c r="G643" s="98" t="s">
        <v>200</v>
      </c>
    </row>
    <row r="644" spans="1:7" s="3" customFormat="1" ht="107.25" customHeight="1">
      <c r="A644" s="89">
        <v>2</v>
      </c>
      <c r="B644" s="89" t="s">
        <v>283</v>
      </c>
      <c r="C644" s="292" t="str">
        <f>UPPER("Registro de Reclamo -SDNA")</f>
        <v>REGISTRO DE RECLAMO -SDNA</v>
      </c>
      <c r="D644" s="293"/>
      <c r="E644" s="292" t="s">
        <v>199</v>
      </c>
      <c r="F644" s="293"/>
      <c r="G644" s="98" t="s">
        <v>201</v>
      </c>
    </row>
    <row r="645" spans="1:7" s="3" customFormat="1" ht="127.5" customHeight="1">
      <c r="A645" s="89">
        <v>3</v>
      </c>
      <c r="B645" s="89" t="s">
        <v>283</v>
      </c>
      <c r="C645" s="292" t="str">
        <f>UPPER("Encuesta de satisfación al Cliente - SAVEC")</f>
        <v>ENCUESTA DE SATISFACIÓN AL CLIENTE - SAVEC</v>
      </c>
      <c r="D645" s="293"/>
      <c r="E645" s="292" t="s">
        <v>145</v>
      </c>
      <c r="F645" s="293"/>
      <c r="G645" s="98" t="s">
        <v>202</v>
      </c>
    </row>
    <row r="646" spans="1:7" s="3" customFormat="1" ht="117" customHeight="1">
      <c r="A646" s="89">
        <v>4</v>
      </c>
      <c r="B646" s="89" t="s">
        <v>283</v>
      </c>
      <c r="C646" s="292" t="str">
        <f>UPPER("Registro de Reclamo -SAVEC")</f>
        <v>REGISTRO DE RECLAMO -SAVEC</v>
      </c>
      <c r="D646" s="293"/>
      <c r="E646" s="292" t="s">
        <v>145</v>
      </c>
      <c r="F646" s="293"/>
      <c r="G646" s="98" t="s">
        <v>203</v>
      </c>
    </row>
    <row r="647" spans="1:7" s="3" customFormat="1" ht="90.75" customHeight="1">
      <c r="A647" s="89">
        <v>5</v>
      </c>
      <c r="B647" s="89" t="s">
        <v>283</v>
      </c>
      <c r="C647" s="292" t="s">
        <v>204</v>
      </c>
      <c r="D647" s="293"/>
      <c r="E647" s="292" t="s">
        <v>205</v>
      </c>
      <c r="F647" s="293"/>
      <c r="G647" s="98" t="s">
        <v>206</v>
      </c>
    </row>
    <row r="648" spans="1:7" s="3" customFormat="1" ht="95.25" customHeight="1">
      <c r="A648" s="89">
        <v>6</v>
      </c>
      <c r="B648" s="89" t="s">
        <v>283</v>
      </c>
      <c r="C648" s="292" t="s">
        <v>207</v>
      </c>
      <c r="D648" s="293"/>
      <c r="E648" s="292" t="s">
        <v>208</v>
      </c>
      <c r="F648" s="293"/>
      <c r="G648" s="98" t="s">
        <v>209</v>
      </c>
    </row>
    <row r="649" spans="1:7" s="3" customFormat="1" ht="117.75" customHeight="1">
      <c r="A649" s="89">
        <v>7</v>
      </c>
      <c r="B649" s="89" t="s">
        <v>283</v>
      </c>
      <c r="C649" s="292" t="s">
        <v>210</v>
      </c>
      <c r="D649" s="293"/>
      <c r="E649" s="292" t="s">
        <v>208</v>
      </c>
      <c r="F649" s="293"/>
      <c r="G649" s="98" t="s">
        <v>211</v>
      </c>
    </row>
    <row r="650" spans="1:7" s="3" customFormat="1" ht="100.5" customHeight="1">
      <c r="A650" s="89">
        <v>8</v>
      </c>
      <c r="B650" s="89" t="s">
        <v>283</v>
      </c>
      <c r="C650" s="292" t="s">
        <v>212</v>
      </c>
      <c r="D650" s="293"/>
      <c r="E650" s="292" t="s">
        <v>208</v>
      </c>
      <c r="F650" s="293"/>
      <c r="G650" s="98" t="s">
        <v>213</v>
      </c>
    </row>
    <row r="651" spans="1:7" s="3" customFormat="1" ht="15.75" customHeight="1">
      <c r="A651" s="310" t="s">
        <v>124</v>
      </c>
      <c r="B651" s="311"/>
      <c r="C651" s="311"/>
      <c r="D651" s="311"/>
      <c r="E651" s="311"/>
      <c r="F651" s="311"/>
      <c r="G651" s="312"/>
    </row>
    <row r="652" spans="1:7" s="3" customFormat="1" ht="31.5">
      <c r="A652" s="51" t="s">
        <v>15</v>
      </c>
      <c r="B652" s="51" t="s">
        <v>32</v>
      </c>
      <c r="C652" s="310" t="s">
        <v>16</v>
      </c>
      <c r="D652" s="312"/>
      <c r="E652" s="310" t="s">
        <v>33</v>
      </c>
      <c r="F652" s="312"/>
      <c r="G652" s="51" t="s">
        <v>34</v>
      </c>
    </row>
    <row r="653" spans="1:7" s="3" customFormat="1" ht="30">
      <c r="A653" s="52">
        <v>2</v>
      </c>
      <c r="B653" s="52" t="s">
        <v>96</v>
      </c>
      <c r="C653" s="496" t="s">
        <v>97</v>
      </c>
      <c r="D653" s="497"/>
      <c r="E653" s="495" t="s">
        <v>98</v>
      </c>
      <c r="F653" s="495"/>
      <c r="G653" s="53">
        <v>214381151</v>
      </c>
    </row>
    <row r="654" spans="1:7" s="3" customFormat="1" ht="45">
      <c r="A654" s="53">
        <v>3</v>
      </c>
      <c r="B654" s="52" t="s">
        <v>99</v>
      </c>
      <c r="C654" s="496" t="s">
        <v>97</v>
      </c>
      <c r="D654" s="497"/>
      <c r="E654" s="495" t="s">
        <v>100</v>
      </c>
      <c r="F654" s="495"/>
      <c r="G654" s="53">
        <v>216882331</v>
      </c>
    </row>
    <row r="655" spans="1:7" s="3" customFormat="1" ht="45">
      <c r="A655" s="53">
        <v>4</v>
      </c>
      <c r="B655" s="52" t="s">
        <v>136</v>
      </c>
      <c r="C655" s="496" t="s">
        <v>97</v>
      </c>
      <c r="D655" s="497"/>
      <c r="E655" s="495" t="s">
        <v>137</v>
      </c>
      <c r="F655" s="495"/>
      <c r="G655" s="53">
        <v>214383302</v>
      </c>
    </row>
    <row r="656" spans="1:7" ht="15" customHeight="1">
      <c r="A656" s="310" t="s">
        <v>190</v>
      </c>
      <c r="B656" s="311"/>
      <c r="C656" s="311"/>
      <c r="D656" s="311"/>
      <c r="E656" s="311"/>
      <c r="F656" s="311"/>
      <c r="G656" s="312"/>
    </row>
    <row r="657" spans="1:7" s="21" customFormat="1" ht="31.5">
      <c r="A657" s="36" t="s">
        <v>15</v>
      </c>
      <c r="B657" s="36" t="s">
        <v>32</v>
      </c>
      <c r="C657" s="310" t="s">
        <v>16</v>
      </c>
      <c r="D657" s="312"/>
      <c r="E657" s="310" t="s">
        <v>33</v>
      </c>
      <c r="F657" s="312"/>
      <c r="G657" s="36" t="s">
        <v>34</v>
      </c>
    </row>
    <row r="658" spans="1:7" s="21" customFormat="1" ht="86.25" customHeight="1">
      <c r="A658" s="262">
        <v>1</v>
      </c>
      <c r="B658" s="263" t="s">
        <v>192</v>
      </c>
      <c r="C658" s="498" t="s">
        <v>193</v>
      </c>
      <c r="D658" s="498"/>
      <c r="E658" s="498" t="s">
        <v>191</v>
      </c>
      <c r="F658" s="498"/>
      <c r="G658" s="263" t="s">
        <v>194</v>
      </c>
    </row>
    <row r="659" spans="1:7" s="21" customFormat="1" ht="147" customHeight="1" thickBot="1">
      <c r="A659" s="258"/>
      <c r="B659" s="259"/>
      <c r="C659" s="259"/>
      <c r="D659" s="260"/>
      <c r="E659" s="259"/>
      <c r="F659" s="260"/>
      <c r="G659" s="261"/>
    </row>
    <row r="660" spans="1:7" s="21" customFormat="1" ht="15.75" customHeight="1">
      <c r="A660" s="370" t="s">
        <v>215</v>
      </c>
      <c r="B660" s="371"/>
      <c r="C660" s="371"/>
      <c r="D660" s="371"/>
      <c r="E660" s="371"/>
      <c r="F660" s="371"/>
      <c r="G660" s="372"/>
    </row>
    <row r="661" spans="1:7" s="21" customFormat="1" ht="15.75">
      <c r="A661" s="55" t="s">
        <v>15</v>
      </c>
      <c r="B661" s="55" t="s">
        <v>32</v>
      </c>
      <c r="C661" s="383" t="s">
        <v>16</v>
      </c>
      <c r="D661" s="384"/>
      <c r="E661" s="4" t="s">
        <v>4</v>
      </c>
      <c r="F661" s="383" t="s">
        <v>56</v>
      </c>
      <c r="G661" s="384"/>
    </row>
    <row r="662" spans="1:7" s="21" customFormat="1" ht="57.75" customHeight="1" thickBot="1">
      <c r="A662" s="240">
        <v>1</v>
      </c>
      <c r="B662" s="59" t="s">
        <v>412</v>
      </c>
      <c r="C662" s="502" t="s">
        <v>413</v>
      </c>
      <c r="D662" s="503"/>
      <c r="E662" s="59" t="s">
        <v>83</v>
      </c>
      <c r="F662" s="504" t="s">
        <v>216</v>
      </c>
      <c r="G662" s="505"/>
    </row>
    <row r="663" spans="1:7" s="21" customFormat="1" ht="97.5" customHeight="1" thickBot="1">
      <c r="A663" s="241"/>
      <c r="B663" s="58"/>
      <c r="C663" s="58"/>
      <c r="D663" s="58"/>
      <c r="E663" s="58"/>
      <c r="F663" s="58"/>
      <c r="G663" s="56"/>
    </row>
    <row r="664" spans="1:7" ht="16.5">
      <c r="A664" s="628" t="s">
        <v>255</v>
      </c>
      <c r="B664" s="629"/>
      <c r="C664" s="629"/>
      <c r="D664" s="629"/>
      <c r="E664" s="629"/>
      <c r="F664" s="629"/>
      <c r="G664" s="630"/>
    </row>
    <row r="665" spans="1:7" s="21" customFormat="1" ht="15.75" customHeight="1">
      <c r="A665" s="310" t="s">
        <v>124</v>
      </c>
      <c r="B665" s="311"/>
      <c r="C665" s="311"/>
      <c r="D665" s="311"/>
      <c r="E665" s="311"/>
      <c r="F665" s="311"/>
      <c r="G665" s="312"/>
    </row>
    <row r="666" spans="1:7" ht="15.75">
      <c r="A666" s="383" t="s">
        <v>55</v>
      </c>
      <c r="B666" s="384"/>
      <c r="C666" s="383" t="s">
        <v>16</v>
      </c>
      <c r="D666" s="384"/>
      <c r="E666" s="4" t="s">
        <v>51</v>
      </c>
      <c r="F666" s="383" t="s">
        <v>56</v>
      </c>
      <c r="G666" s="384"/>
    </row>
    <row r="667" spans="1:7" s="21" customFormat="1" ht="36" customHeight="1">
      <c r="A667" s="493" t="s">
        <v>101</v>
      </c>
      <c r="B667" s="494"/>
      <c r="C667" s="525" t="s">
        <v>102</v>
      </c>
      <c r="D667" s="526"/>
      <c r="E667" s="108" t="s">
        <v>898</v>
      </c>
      <c r="F667" s="527" t="s">
        <v>103</v>
      </c>
      <c r="G667" s="528"/>
    </row>
    <row r="668" spans="1:7" s="21" customFormat="1" ht="81.75" customHeight="1">
      <c r="A668" s="26"/>
      <c r="B668" s="27"/>
      <c r="C668" s="26"/>
      <c r="D668" s="27"/>
      <c r="E668" s="28"/>
      <c r="F668" s="26"/>
      <c r="G668" s="27"/>
    </row>
    <row r="669" spans="1:7" s="21" customFormat="1" ht="15.75" customHeight="1">
      <c r="A669" s="310" t="s">
        <v>238</v>
      </c>
      <c r="B669" s="311"/>
      <c r="C669" s="311"/>
      <c r="D669" s="311"/>
      <c r="E669" s="311"/>
      <c r="F669" s="311"/>
      <c r="G669" s="312"/>
    </row>
    <row r="670" spans="1:7" s="21" customFormat="1" ht="15.75" customHeight="1">
      <c r="A670" s="383" t="s">
        <v>55</v>
      </c>
      <c r="B670" s="384"/>
      <c r="C670" s="383" t="s">
        <v>16</v>
      </c>
      <c r="D670" s="384"/>
      <c r="E670" s="4" t="s">
        <v>51</v>
      </c>
      <c r="F670" s="383" t="s">
        <v>56</v>
      </c>
      <c r="G670" s="384"/>
    </row>
    <row r="671" spans="1:7" ht="49.5" customHeight="1">
      <c r="A671" s="631" t="s">
        <v>101</v>
      </c>
      <c r="B671" s="632"/>
      <c r="C671" s="373" t="s">
        <v>239</v>
      </c>
      <c r="D671" s="374"/>
      <c r="E671" s="34" t="s">
        <v>95</v>
      </c>
      <c r="F671" s="484" t="s">
        <v>95</v>
      </c>
      <c r="G671" s="485"/>
    </row>
    <row r="672" spans="1:7" s="21" customFormat="1" ht="15.75" customHeight="1">
      <c r="A672" s="310" t="s">
        <v>214</v>
      </c>
      <c r="B672" s="311"/>
      <c r="C672" s="311"/>
      <c r="D672" s="311"/>
      <c r="E672" s="311"/>
      <c r="F672" s="311"/>
      <c r="G672" s="312"/>
    </row>
    <row r="673" spans="1:7" s="21" customFormat="1" ht="15.75">
      <c r="A673" s="383" t="s">
        <v>55</v>
      </c>
      <c r="B673" s="384"/>
      <c r="C673" s="383" t="s">
        <v>16</v>
      </c>
      <c r="D673" s="384"/>
      <c r="E673" s="4" t="s">
        <v>51</v>
      </c>
      <c r="F673" s="383" t="s">
        <v>56</v>
      </c>
      <c r="G673" s="384"/>
    </row>
    <row r="674" spans="1:7" s="21" customFormat="1" ht="15.75" thickBot="1">
      <c r="A674" s="478" t="s">
        <v>759</v>
      </c>
      <c r="B674" s="479"/>
      <c r="C674" s="478" t="s">
        <v>241</v>
      </c>
      <c r="D674" s="479"/>
      <c r="E674" s="211">
        <v>45028</v>
      </c>
      <c r="F674" s="478" t="s">
        <v>760</v>
      </c>
      <c r="G674" s="479"/>
    </row>
    <row r="675" spans="1:7" ht="307.5" customHeight="1" thickBot="1">
      <c r="A675" s="480"/>
      <c r="B675" s="481"/>
      <c r="C675" s="481"/>
      <c r="D675" s="481"/>
      <c r="E675" s="481"/>
      <c r="F675" s="481"/>
      <c r="G675" s="482"/>
    </row>
    <row r="676" spans="1:7" s="21" customFormat="1" ht="15.75" customHeight="1">
      <c r="A676" s="370" t="s">
        <v>215</v>
      </c>
      <c r="B676" s="371"/>
      <c r="C676" s="371"/>
      <c r="D676" s="371"/>
      <c r="E676" s="371"/>
      <c r="F676" s="371"/>
      <c r="G676" s="372"/>
    </row>
    <row r="677" spans="1:7" s="21" customFormat="1" ht="16.5" thickBot="1">
      <c r="A677" s="226" t="s">
        <v>55</v>
      </c>
      <c r="B677" s="227"/>
      <c r="C677" s="375" t="s">
        <v>16</v>
      </c>
      <c r="D677" s="376"/>
      <c r="E677" s="375" t="s">
        <v>56</v>
      </c>
      <c r="F677" s="483"/>
      <c r="G677" s="376"/>
    </row>
    <row r="678" spans="1:7" s="21" customFormat="1" ht="387.75" customHeight="1" thickBot="1">
      <c r="A678" s="381" t="s">
        <v>414</v>
      </c>
      <c r="B678" s="382"/>
      <c r="C678" s="382" t="s">
        <v>1532</v>
      </c>
      <c r="D678" s="382"/>
      <c r="E678" s="228" t="s">
        <v>415</v>
      </c>
      <c r="F678" s="228"/>
      <c r="G678" s="229"/>
    </row>
    <row r="679" spans="1:7" ht="16.5">
      <c r="A679" s="319" t="s">
        <v>256</v>
      </c>
      <c r="B679" s="320"/>
      <c r="C679" s="320"/>
      <c r="D679" s="320"/>
      <c r="E679" s="320"/>
      <c r="F679" s="320"/>
      <c r="G679" s="321"/>
    </row>
    <row r="680" spans="1:7" ht="63" customHeight="1">
      <c r="A680" s="36" t="s">
        <v>59</v>
      </c>
      <c r="B680" s="36" t="s">
        <v>72</v>
      </c>
      <c r="C680" s="18" t="s">
        <v>71</v>
      </c>
      <c r="D680" s="310" t="s">
        <v>58</v>
      </c>
      <c r="E680" s="311"/>
      <c r="F680" s="312"/>
      <c r="G680" s="37" t="s">
        <v>31</v>
      </c>
    </row>
    <row r="681" spans="1:7" s="5" customFormat="1" ht="15.75" customHeight="1">
      <c r="A681" s="449" t="s">
        <v>337</v>
      </c>
      <c r="B681" s="450"/>
      <c r="C681" s="450"/>
      <c r="D681" s="450"/>
      <c r="E681" s="450"/>
      <c r="F681" s="450"/>
      <c r="G681" s="451"/>
    </row>
    <row r="682" spans="1:7" s="22" customFormat="1" ht="31.5" customHeight="1">
      <c r="A682" s="264" t="s">
        <v>419</v>
      </c>
      <c r="B682" s="265"/>
      <c r="C682" s="265"/>
      <c r="D682" s="265"/>
      <c r="E682" s="265"/>
      <c r="F682" s="265"/>
      <c r="G682" s="266"/>
    </row>
    <row r="683" spans="1:7" s="5" customFormat="1" ht="15.75" customHeight="1">
      <c r="A683" s="378" t="s">
        <v>257</v>
      </c>
      <c r="B683" s="379"/>
      <c r="C683" s="379"/>
      <c r="D683" s="379"/>
      <c r="E683" s="379"/>
      <c r="F683" s="379"/>
      <c r="G683" s="380"/>
    </row>
    <row r="684" spans="1:7" s="5" customFormat="1" ht="16.5">
      <c r="A684" s="446" t="s">
        <v>258</v>
      </c>
      <c r="B684" s="447"/>
      <c r="C684" s="447"/>
      <c r="D684" s="447"/>
      <c r="E684" s="447"/>
      <c r="F684" s="447"/>
      <c r="G684" s="448"/>
    </row>
    <row r="685" spans="1:7" s="22" customFormat="1" ht="15.75">
      <c r="A685" s="322" t="s">
        <v>218</v>
      </c>
      <c r="B685" s="323"/>
      <c r="C685" s="323"/>
      <c r="D685" s="323"/>
      <c r="E685" s="323"/>
      <c r="F685" s="323"/>
      <c r="G685" s="324"/>
    </row>
    <row r="686" spans="1:7" s="22" customFormat="1">
      <c r="A686" s="487" t="s">
        <v>60</v>
      </c>
      <c r="B686" s="488"/>
      <c r="C686" s="489" t="s">
        <v>61</v>
      </c>
      <c r="D686" s="490"/>
      <c r="E686" s="489" t="s">
        <v>56</v>
      </c>
      <c r="F686" s="491"/>
      <c r="G686" s="492"/>
    </row>
    <row r="687" spans="1:7" s="22" customFormat="1" ht="45" customHeight="1">
      <c r="A687" s="369">
        <v>1</v>
      </c>
      <c r="B687" s="369"/>
      <c r="C687" s="307" t="s">
        <v>186</v>
      </c>
      <c r="D687" s="308"/>
      <c r="E687" s="307" t="s">
        <v>187</v>
      </c>
      <c r="F687" s="309"/>
      <c r="G687" s="308"/>
    </row>
    <row r="688" spans="1:7" s="22" customFormat="1" ht="39.75" customHeight="1">
      <c r="A688" s="369">
        <v>1</v>
      </c>
      <c r="B688" s="369"/>
      <c r="C688" s="307" t="s">
        <v>188</v>
      </c>
      <c r="D688" s="308"/>
      <c r="E688" s="307" t="s">
        <v>189</v>
      </c>
      <c r="F688" s="309"/>
      <c r="G688" s="308"/>
    </row>
    <row r="689" spans="1:7" s="5" customFormat="1" ht="15.75">
      <c r="A689" s="322" t="s">
        <v>217</v>
      </c>
      <c r="B689" s="323"/>
      <c r="C689" s="323"/>
      <c r="D689" s="323"/>
      <c r="E689" s="323"/>
      <c r="F689" s="323"/>
      <c r="G689" s="324"/>
    </row>
    <row r="690" spans="1:7" s="22" customFormat="1">
      <c r="A690" s="487" t="s">
        <v>60</v>
      </c>
      <c r="B690" s="488"/>
      <c r="C690" s="489" t="s">
        <v>61</v>
      </c>
      <c r="D690" s="490"/>
      <c r="E690" s="489" t="s">
        <v>56</v>
      </c>
      <c r="F690" s="491"/>
      <c r="G690" s="492"/>
    </row>
    <row r="691" spans="1:7" s="5" customFormat="1" ht="93" customHeight="1">
      <c r="A691" s="368" t="s">
        <v>118</v>
      </c>
      <c r="B691" s="318"/>
      <c r="C691" s="368" t="s">
        <v>580</v>
      </c>
      <c r="D691" s="377"/>
      <c r="E691" s="316" t="s">
        <v>138</v>
      </c>
      <c r="F691" s="317"/>
      <c r="G691" s="318"/>
    </row>
    <row r="692" spans="1:7" s="22" customFormat="1" ht="63" customHeight="1">
      <c r="A692" s="368" t="s">
        <v>139</v>
      </c>
      <c r="B692" s="318"/>
      <c r="C692" s="368" t="s">
        <v>140</v>
      </c>
      <c r="D692" s="377"/>
      <c r="E692" s="316" t="s">
        <v>141</v>
      </c>
      <c r="F692" s="317"/>
      <c r="G692" s="318"/>
    </row>
    <row r="693" spans="1:7" s="22" customFormat="1" ht="146.25" customHeight="1">
      <c r="A693" s="368" t="s">
        <v>142</v>
      </c>
      <c r="B693" s="318"/>
      <c r="C693" s="368" t="s">
        <v>143</v>
      </c>
      <c r="D693" s="377"/>
      <c r="E693" s="316" t="s">
        <v>144</v>
      </c>
      <c r="F693" s="317"/>
      <c r="G693" s="318"/>
    </row>
    <row r="694" spans="1:7" s="5" customFormat="1" ht="15.75">
      <c r="A694" s="322" t="s">
        <v>251</v>
      </c>
      <c r="B694" s="323"/>
      <c r="C694" s="323"/>
      <c r="D694" s="323"/>
      <c r="E694" s="323"/>
      <c r="F694" s="323"/>
      <c r="G694" s="324"/>
    </row>
    <row r="695" spans="1:7" s="22" customFormat="1">
      <c r="A695" s="487" t="s">
        <v>60</v>
      </c>
      <c r="B695" s="488"/>
      <c r="C695" s="489" t="s">
        <v>61</v>
      </c>
      <c r="D695" s="490"/>
      <c r="E695" s="489" t="s">
        <v>56</v>
      </c>
      <c r="F695" s="491"/>
      <c r="G695" s="492"/>
    </row>
    <row r="696" spans="1:7" s="5" customFormat="1" ht="46.5" customHeight="1">
      <c r="A696" s="30">
        <v>1</v>
      </c>
      <c r="B696" s="46" t="s">
        <v>280</v>
      </c>
      <c r="C696" s="357" t="s">
        <v>173</v>
      </c>
      <c r="D696" s="358"/>
      <c r="E696" s="354" t="s">
        <v>252</v>
      </c>
      <c r="F696" s="355"/>
      <c r="G696" s="356"/>
    </row>
    <row r="697" spans="1:7" ht="15.75">
      <c r="A697" s="322" t="s">
        <v>218</v>
      </c>
      <c r="B697" s="323"/>
      <c r="C697" s="323"/>
      <c r="D697" s="323"/>
      <c r="E697" s="323"/>
      <c r="F697" s="323"/>
      <c r="G697" s="324"/>
    </row>
    <row r="698" spans="1:7" s="21" customFormat="1">
      <c r="A698" s="487" t="s">
        <v>60</v>
      </c>
      <c r="B698" s="488"/>
      <c r="C698" s="489" t="s">
        <v>61</v>
      </c>
      <c r="D698" s="490"/>
      <c r="E698" s="489" t="s">
        <v>56</v>
      </c>
      <c r="F698" s="491"/>
      <c r="G698" s="492"/>
    </row>
    <row r="699" spans="1:7" ht="42.75" customHeight="1">
      <c r="A699" s="656">
        <v>1</v>
      </c>
      <c r="B699" s="657"/>
      <c r="C699" s="307" t="s">
        <v>186</v>
      </c>
      <c r="D699" s="308"/>
      <c r="E699" s="307" t="s">
        <v>187</v>
      </c>
      <c r="F699" s="309"/>
      <c r="G699" s="308"/>
    </row>
    <row r="700" spans="1:7" ht="29.25" customHeight="1">
      <c r="A700" s="656">
        <v>2</v>
      </c>
      <c r="B700" s="657"/>
      <c r="C700" s="307" t="s">
        <v>188</v>
      </c>
      <c r="D700" s="308"/>
      <c r="E700" s="307" t="s">
        <v>189</v>
      </c>
      <c r="F700" s="309"/>
      <c r="G700" s="308"/>
    </row>
    <row r="701" spans="1:7" ht="16.5">
      <c r="A701" s="441" t="s">
        <v>263</v>
      </c>
      <c r="B701" s="342"/>
      <c r="C701" s="342"/>
      <c r="D701" s="342"/>
      <c r="E701" s="342"/>
      <c r="F701" s="342"/>
      <c r="G701" s="442"/>
    </row>
    <row r="702" spans="1:7" s="21" customFormat="1" ht="15.75">
      <c r="A702" s="305" t="s">
        <v>402</v>
      </c>
      <c r="B702" s="313"/>
      <c r="C702" s="313"/>
      <c r="D702" s="313"/>
      <c r="E702" s="313"/>
      <c r="F702" s="313"/>
      <c r="G702" s="306"/>
    </row>
    <row r="703" spans="1:7" s="21" customFormat="1" ht="31.5">
      <c r="A703" s="62" t="s">
        <v>569</v>
      </c>
      <c r="B703" s="62" t="s">
        <v>570</v>
      </c>
      <c r="C703" s="359" t="s">
        <v>571</v>
      </c>
      <c r="D703" s="359"/>
      <c r="E703" s="62" t="s">
        <v>572</v>
      </c>
      <c r="F703" s="359" t="s">
        <v>57</v>
      </c>
      <c r="G703" s="359"/>
    </row>
    <row r="704" spans="1:7" s="21" customFormat="1" ht="51.75" customHeight="1">
      <c r="A704" s="346" t="s">
        <v>573</v>
      </c>
      <c r="B704" s="161" t="s">
        <v>1529</v>
      </c>
      <c r="C704" s="294" t="s">
        <v>574</v>
      </c>
      <c r="D704" s="296"/>
      <c r="E704" s="328" t="s">
        <v>575</v>
      </c>
      <c r="F704" s="329" t="s">
        <v>576</v>
      </c>
      <c r="G704" s="330"/>
    </row>
    <row r="705" spans="1:7" s="21" customFormat="1" ht="78" customHeight="1">
      <c r="A705" s="367"/>
      <c r="B705" s="151" t="s">
        <v>1530</v>
      </c>
      <c r="C705" s="292" t="s">
        <v>577</v>
      </c>
      <c r="D705" s="293"/>
      <c r="E705" s="328"/>
      <c r="F705" s="331"/>
      <c r="G705" s="332"/>
    </row>
    <row r="706" spans="1:7" s="21" customFormat="1" ht="100.5" customHeight="1">
      <c r="A706" s="347"/>
      <c r="B706" s="87"/>
      <c r="C706" s="340"/>
      <c r="D706" s="340"/>
      <c r="E706" s="162" t="s">
        <v>578</v>
      </c>
      <c r="F706" s="269" t="s">
        <v>579</v>
      </c>
      <c r="G706" s="269"/>
    </row>
    <row r="707" spans="1:7" s="21" customFormat="1" ht="15.75">
      <c r="A707" s="61"/>
      <c r="B707" s="313" t="s">
        <v>568</v>
      </c>
      <c r="C707" s="313"/>
      <c r="D707" s="313"/>
      <c r="E707" s="313"/>
      <c r="F707" s="313"/>
      <c r="G707" s="306"/>
    </row>
    <row r="708" spans="1:7" ht="15.75">
      <c r="A708" s="305" t="s">
        <v>421</v>
      </c>
      <c r="B708" s="306"/>
      <c r="C708" s="310" t="s">
        <v>420</v>
      </c>
      <c r="D708" s="311"/>
      <c r="E708" s="312"/>
      <c r="F708" s="310" t="s">
        <v>57</v>
      </c>
      <c r="G708" s="312"/>
    </row>
    <row r="709" spans="1:7" s="21" customFormat="1" ht="85.5" customHeight="1">
      <c r="A709" s="360" t="s">
        <v>422</v>
      </c>
      <c r="B709" s="361"/>
      <c r="C709" s="325" t="s">
        <v>755</v>
      </c>
      <c r="D709" s="326"/>
      <c r="E709" s="327"/>
      <c r="F709" s="348" t="s">
        <v>735</v>
      </c>
      <c r="G709" s="349"/>
    </row>
    <row r="710" spans="1:7" ht="136.5" customHeight="1">
      <c r="A710" s="362"/>
      <c r="B710" s="363"/>
      <c r="C710" s="325" t="s">
        <v>756</v>
      </c>
      <c r="D710" s="326"/>
      <c r="E710" s="327"/>
      <c r="F710" s="350"/>
      <c r="G710" s="351"/>
    </row>
    <row r="711" spans="1:7" s="21" customFormat="1" ht="136.5" customHeight="1">
      <c r="A711" s="362"/>
      <c r="B711" s="363"/>
      <c r="C711" s="325" t="s">
        <v>757</v>
      </c>
      <c r="D711" s="326"/>
      <c r="E711" s="327"/>
      <c r="F711" s="350"/>
      <c r="G711" s="351"/>
    </row>
    <row r="712" spans="1:7" s="21" customFormat="1" ht="136.5" customHeight="1">
      <c r="A712" s="364"/>
      <c r="B712" s="365"/>
      <c r="C712" s="366" t="s">
        <v>758</v>
      </c>
      <c r="D712" s="326"/>
      <c r="E712" s="327"/>
      <c r="F712" s="352"/>
      <c r="G712" s="353"/>
    </row>
    <row r="713" spans="1:7" ht="15.75" customHeight="1">
      <c r="A713" s="341" t="s">
        <v>259</v>
      </c>
      <c r="B713" s="342"/>
      <c r="C713" s="342"/>
      <c r="D713" s="342"/>
      <c r="E713" s="342"/>
      <c r="F713" s="320"/>
      <c r="G713" s="321"/>
    </row>
    <row r="714" spans="1:7" ht="32.25" customHeight="1">
      <c r="A714" s="36" t="s">
        <v>35</v>
      </c>
      <c r="B714" s="36" t="s">
        <v>36</v>
      </c>
      <c r="C714" s="310" t="s">
        <v>16</v>
      </c>
      <c r="D714" s="312"/>
      <c r="E714" s="36" t="s">
        <v>37</v>
      </c>
      <c r="F714" s="310" t="s">
        <v>53</v>
      </c>
      <c r="G714" s="312"/>
    </row>
    <row r="715" spans="1:7" s="21" customFormat="1">
      <c r="A715" s="83" t="s">
        <v>750</v>
      </c>
      <c r="B715" s="84">
        <v>45709</v>
      </c>
      <c r="C715" s="336" t="s">
        <v>751</v>
      </c>
      <c r="D715" s="337"/>
      <c r="E715" s="85" t="s">
        <v>752</v>
      </c>
      <c r="F715" s="338" t="s">
        <v>95</v>
      </c>
      <c r="G715" s="339"/>
    </row>
    <row r="716" spans="1:7" s="21" customFormat="1" ht="15" customHeight="1">
      <c r="A716" s="397" t="s">
        <v>323</v>
      </c>
      <c r="B716" s="398"/>
      <c r="C716" s="398"/>
      <c r="D716" s="398"/>
      <c r="E716" s="398"/>
      <c r="F716" s="398"/>
      <c r="G716" s="399"/>
    </row>
    <row r="717" spans="1:7" s="21" customFormat="1" ht="26.25" customHeight="1" thickBot="1">
      <c r="A717" s="438" t="s">
        <v>419</v>
      </c>
      <c r="B717" s="439"/>
      <c r="C717" s="439"/>
      <c r="D717" s="439"/>
      <c r="E717" s="439"/>
      <c r="F717" s="439"/>
      <c r="G717" s="440"/>
    </row>
    <row r="718" spans="1:7" s="21" customFormat="1" ht="45" customHeight="1">
      <c r="A718" s="212"/>
      <c r="B718" s="213"/>
      <c r="C718" s="214"/>
      <c r="D718" s="214"/>
      <c r="E718" s="214"/>
      <c r="F718" s="215"/>
      <c r="G718" s="216"/>
    </row>
    <row r="719" spans="1:7" s="21" customFormat="1" ht="45" customHeight="1">
      <c r="A719" s="217"/>
      <c r="B719" s="24"/>
      <c r="C719" s="23"/>
      <c r="D719" s="23"/>
      <c r="E719" s="23"/>
      <c r="F719" s="25"/>
      <c r="G719" s="218"/>
    </row>
    <row r="720" spans="1:7" s="21" customFormat="1" ht="45" customHeight="1">
      <c r="A720" s="219"/>
      <c r="B720" s="24"/>
      <c r="C720" s="23"/>
      <c r="D720" s="23"/>
      <c r="E720" s="23"/>
      <c r="F720" s="25"/>
      <c r="G720" s="218"/>
    </row>
    <row r="721" spans="1:7" s="21" customFormat="1" ht="45" customHeight="1">
      <c r="A721" s="220"/>
      <c r="B721" s="24"/>
      <c r="C721" s="23"/>
      <c r="D721" s="23"/>
      <c r="E721" s="23"/>
      <c r="F721" s="25"/>
      <c r="G721" s="218"/>
    </row>
    <row r="722" spans="1:7" s="21" customFormat="1" ht="111" customHeight="1">
      <c r="A722" s="220"/>
      <c r="B722" s="24"/>
      <c r="C722" s="23"/>
      <c r="D722" s="23"/>
      <c r="E722" s="23"/>
      <c r="F722" s="25"/>
      <c r="G722" s="218"/>
    </row>
    <row r="723" spans="1:7" s="21" customFormat="1" ht="95.25" customHeight="1" thickBot="1">
      <c r="A723" s="221"/>
      <c r="B723" s="222"/>
      <c r="C723" s="223"/>
      <c r="D723" s="223"/>
      <c r="E723" s="223"/>
      <c r="F723" s="224"/>
      <c r="G723" s="225"/>
    </row>
    <row r="724" spans="1:7" s="21" customFormat="1" ht="18.75">
      <c r="A724" s="333" t="s">
        <v>260</v>
      </c>
      <c r="B724" s="334"/>
      <c r="C724" s="334"/>
      <c r="D724" s="334"/>
      <c r="E724" s="334"/>
      <c r="F724" s="334"/>
      <c r="G724" s="335"/>
    </row>
    <row r="725" spans="1:7" ht="16.5">
      <c r="A725" s="443" t="s">
        <v>722</v>
      </c>
      <c r="B725" s="444"/>
      <c r="C725" s="444"/>
      <c r="D725" s="444"/>
      <c r="E725" s="444"/>
      <c r="F725" s="444"/>
      <c r="G725" s="445"/>
    </row>
    <row r="726" spans="1:7" ht="15.75" customHeight="1">
      <c r="A726" s="305" t="s">
        <v>38</v>
      </c>
      <c r="B726" s="313"/>
      <c r="C726" s="313"/>
      <c r="D726" s="313"/>
      <c r="E726" s="313"/>
      <c r="F726" s="313"/>
      <c r="G726" s="306"/>
    </row>
    <row r="727" spans="1:7" s="21" customFormat="1" ht="15.75">
      <c r="A727" s="37" t="s">
        <v>54</v>
      </c>
      <c r="B727" s="11" t="s">
        <v>51</v>
      </c>
      <c r="C727" s="305" t="s">
        <v>16</v>
      </c>
      <c r="D727" s="313"/>
      <c r="E727" s="306"/>
      <c r="F727" s="310" t="s">
        <v>39</v>
      </c>
      <c r="G727" s="312"/>
    </row>
    <row r="728" spans="1:7" s="21" customFormat="1" ht="15.75">
      <c r="A728" s="289" t="s">
        <v>850</v>
      </c>
      <c r="B728" s="290"/>
      <c r="C728" s="290"/>
      <c r="D728" s="290"/>
      <c r="E728" s="291"/>
      <c r="F728" s="94"/>
      <c r="G728" s="95"/>
    </row>
    <row r="729" spans="1:7" s="21" customFormat="1" ht="15.75" customHeight="1">
      <c r="A729" s="343" t="s">
        <v>845</v>
      </c>
      <c r="B729" s="344"/>
      <c r="C729" s="292" t="s">
        <v>847</v>
      </c>
      <c r="D729" s="297"/>
      <c r="E729" s="293"/>
      <c r="F729" s="283" t="s">
        <v>93</v>
      </c>
      <c r="G729" s="284"/>
    </row>
    <row r="730" spans="1:7" s="21" customFormat="1" ht="33.75" customHeight="1">
      <c r="A730" s="343" t="s">
        <v>846</v>
      </c>
      <c r="B730" s="344"/>
      <c r="C730" s="292" t="s">
        <v>848</v>
      </c>
      <c r="D730" s="297"/>
      <c r="E730" s="293"/>
      <c r="F730" s="285"/>
      <c r="G730" s="286"/>
    </row>
    <row r="731" spans="1:7" s="21" customFormat="1" ht="22.5" customHeight="1">
      <c r="A731" s="343" t="s">
        <v>846</v>
      </c>
      <c r="B731" s="344"/>
      <c r="C731" s="292" t="s">
        <v>849</v>
      </c>
      <c r="D731" s="297"/>
      <c r="E731" s="293"/>
      <c r="F731" s="285"/>
      <c r="G731" s="286"/>
    </row>
    <row r="732" spans="1:7" s="21" customFormat="1" ht="15.75" customHeight="1">
      <c r="A732" s="289" t="s">
        <v>851</v>
      </c>
      <c r="B732" s="290"/>
      <c r="C732" s="290"/>
      <c r="D732" s="290"/>
      <c r="E732" s="291"/>
      <c r="F732" s="285"/>
      <c r="G732" s="286"/>
    </row>
    <row r="733" spans="1:7" s="21" customFormat="1">
      <c r="A733" s="343" t="s">
        <v>852</v>
      </c>
      <c r="B733" s="344"/>
      <c r="C733" s="292" t="s">
        <v>856</v>
      </c>
      <c r="D733" s="297"/>
      <c r="E733" s="293"/>
      <c r="F733" s="285"/>
      <c r="G733" s="286"/>
    </row>
    <row r="734" spans="1:7" s="21" customFormat="1">
      <c r="A734" s="292" t="s">
        <v>853</v>
      </c>
      <c r="B734" s="293"/>
      <c r="C734" s="292" t="s">
        <v>857</v>
      </c>
      <c r="D734" s="297"/>
      <c r="E734" s="293"/>
      <c r="F734" s="285"/>
      <c r="G734" s="286"/>
    </row>
    <row r="735" spans="1:7" s="21" customFormat="1" ht="15.75" customHeight="1">
      <c r="A735" s="292" t="s">
        <v>854</v>
      </c>
      <c r="B735" s="293"/>
      <c r="C735" s="292" t="s">
        <v>858</v>
      </c>
      <c r="D735" s="297"/>
      <c r="E735" s="293"/>
      <c r="F735" s="285"/>
      <c r="G735" s="286"/>
    </row>
    <row r="736" spans="1:7" s="21" customFormat="1" ht="15.75" customHeight="1">
      <c r="A736" s="292" t="s">
        <v>871</v>
      </c>
      <c r="B736" s="293"/>
      <c r="C736" s="292" t="s">
        <v>859</v>
      </c>
      <c r="D736" s="297"/>
      <c r="E736" s="293"/>
      <c r="F736" s="285"/>
      <c r="G736" s="286"/>
    </row>
    <row r="737" spans="1:7" s="21" customFormat="1" ht="34.5" customHeight="1">
      <c r="A737" s="292" t="s">
        <v>855</v>
      </c>
      <c r="B737" s="293"/>
      <c r="C737" s="292" t="s">
        <v>860</v>
      </c>
      <c r="D737" s="297"/>
      <c r="E737" s="293"/>
      <c r="F737" s="285"/>
      <c r="G737" s="286"/>
    </row>
    <row r="738" spans="1:7" s="21" customFormat="1" ht="15.75" customHeight="1">
      <c r="A738" s="289" t="s">
        <v>861</v>
      </c>
      <c r="B738" s="290"/>
      <c r="C738" s="290"/>
      <c r="D738" s="290"/>
      <c r="E738" s="291"/>
      <c r="F738" s="285"/>
      <c r="G738" s="286"/>
    </row>
    <row r="739" spans="1:7" s="21" customFormat="1" ht="15.75" customHeight="1">
      <c r="A739" s="292" t="s">
        <v>553</v>
      </c>
      <c r="B739" s="293"/>
      <c r="C739" s="292" t="s">
        <v>555</v>
      </c>
      <c r="D739" s="297"/>
      <c r="E739" s="293"/>
      <c r="F739" s="285"/>
      <c r="G739" s="286"/>
    </row>
    <row r="740" spans="1:7" s="21" customFormat="1" ht="30" customHeight="1">
      <c r="A740" s="292" t="s">
        <v>554</v>
      </c>
      <c r="B740" s="293"/>
      <c r="C740" s="294" t="s">
        <v>556</v>
      </c>
      <c r="D740" s="295"/>
      <c r="E740" s="296"/>
      <c r="F740" s="285"/>
      <c r="G740" s="286"/>
    </row>
    <row r="741" spans="1:7" s="21" customFormat="1" ht="15.75" customHeight="1">
      <c r="A741" s="292" t="s">
        <v>862</v>
      </c>
      <c r="B741" s="293"/>
      <c r="C741" s="292" t="s">
        <v>864</v>
      </c>
      <c r="D741" s="297"/>
      <c r="E741" s="293"/>
      <c r="F741" s="285"/>
      <c r="G741" s="286"/>
    </row>
    <row r="742" spans="1:7" s="21" customFormat="1" ht="15.75" customHeight="1">
      <c r="A742" s="292" t="s">
        <v>567</v>
      </c>
      <c r="B742" s="293"/>
      <c r="C742" s="294" t="s">
        <v>557</v>
      </c>
      <c r="D742" s="295"/>
      <c r="E742" s="296"/>
      <c r="F742" s="285"/>
      <c r="G742" s="286"/>
    </row>
    <row r="743" spans="1:7" s="21" customFormat="1" ht="15.75" customHeight="1">
      <c r="A743" s="292" t="s">
        <v>863</v>
      </c>
      <c r="B743" s="293"/>
      <c r="C743" s="294" t="s">
        <v>865</v>
      </c>
      <c r="D743" s="295"/>
      <c r="E743" s="296"/>
      <c r="F743" s="285"/>
      <c r="G743" s="286"/>
    </row>
    <row r="744" spans="1:7" s="21" customFormat="1" ht="15.75" customHeight="1">
      <c r="A744" s="289" t="s">
        <v>866</v>
      </c>
      <c r="B744" s="290"/>
      <c r="C744" s="290"/>
      <c r="D744" s="290"/>
      <c r="E744" s="291"/>
      <c r="F744" s="285"/>
      <c r="G744" s="286"/>
    </row>
    <row r="745" spans="1:7" s="21" customFormat="1" ht="15.75" customHeight="1">
      <c r="A745" s="292" t="s">
        <v>867</v>
      </c>
      <c r="B745" s="293"/>
      <c r="C745" s="294" t="s">
        <v>869</v>
      </c>
      <c r="D745" s="295"/>
      <c r="E745" s="296"/>
      <c r="F745" s="285"/>
      <c r="G745" s="286"/>
    </row>
    <row r="746" spans="1:7" s="21" customFormat="1" ht="15.75" customHeight="1">
      <c r="A746" s="292" t="s">
        <v>868</v>
      </c>
      <c r="B746" s="293"/>
      <c r="C746" s="294" t="s">
        <v>870</v>
      </c>
      <c r="D746" s="295"/>
      <c r="E746" s="296"/>
      <c r="F746" s="287"/>
      <c r="G746" s="288"/>
    </row>
    <row r="747" spans="1:7" ht="15.75" customHeight="1">
      <c r="A747" s="305" t="s">
        <v>40</v>
      </c>
      <c r="B747" s="313"/>
      <c r="C747" s="313"/>
      <c r="D747" s="313"/>
      <c r="E747" s="313"/>
      <c r="F747" s="313"/>
      <c r="G747" s="306"/>
    </row>
    <row r="748" spans="1:7" s="21" customFormat="1" ht="15.75">
      <c r="A748" s="37" t="s">
        <v>54</v>
      </c>
      <c r="B748" s="11" t="s">
        <v>51</v>
      </c>
      <c r="C748" s="305" t="s">
        <v>16</v>
      </c>
      <c r="D748" s="313"/>
      <c r="E748" s="306"/>
      <c r="F748" s="310" t="s">
        <v>39</v>
      </c>
      <c r="G748" s="312"/>
    </row>
    <row r="749" spans="1:7" s="21" customFormat="1" ht="15.75">
      <c r="A749" s="289" t="s">
        <v>850</v>
      </c>
      <c r="B749" s="290"/>
      <c r="C749" s="290"/>
      <c r="D749" s="290"/>
      <c r="E749" s="291"/>
      <c r="F749" s="94"/>
      <c r="G749" s="95"/>
    </row>
    <row r="750" spans="1:7" s="21" customFormat="1" ht="33.75" customHeight="1">
      <c r="A750" s="292" t="s">
        <v>872</v>
      </c>
      <c r="B750" s="293"/>
      <c r="C750" s="292" t="s">
        <v>848</v>
      </c>
      <c r="D750" s="297"/>
      <c r="E750" s="293"/>
      <c r="F750" s="283" t="s">
        <v>93</v>
      </c>
      <c r="G750" s="284"/>
    </row>
    <row r="751" spans="1:7" s="21" customFormat="1" ht="33.75" customHeight="1">
      <c r="A751" s="292" t="s">
        <v>873</v>
      </c>
      <c r="B751" s="293"/>
      <c r="C751" s="292" t="s">
        <v>876</v>
      </c>
      <c r="D751" s="297"/>
      <c r="E751" s="293"/>
      <c r="F751" s="285"/>
      <c r="G751" s="286"/>
    </row>
    <row r="752" spans="1:7" s="21" customFormat="1" ht="15.75" customHeight="1">
      <c r="A752" s="292" t="s">
        <v>874</v>
      </c>
      <c r="B752" s="293"/>
      <c r="C752" s="292" t="s">
        <v>877</v>
      </c>
      <c r="D752" s="297"/>
      <c r="E752" s="293"/>
      <c r="F752" s="285"/>
      <c r="G752" s="286"/>
    </row>
    <row r="753" spans="1:7" s="21" customFormat="1" ht="15.75" customHeight="1">
      <c r="A753" s="292" t="s">
        <v>875</v>
      </c>
      <c r="B753" s="293"/>
      <c r="C753" s="292" t="s">
        <v>849</v>
      </c>
      <c r="D753" s="297"/>
      <c r="E753" s="293"/>
      <c r="F753" s="285"/>
      <c r="G753" s="286"/>
    </row>
    <row r="754" spans="1:7" s="21" customFormat="1" ht="15.75" customHeight="1">
      <c r="A754" s="289" t="s">
        <v>851</v>
      </c>
      <c r="B754" s="290"/>
      <c r="C754" s="290"/>
      <c r="D754" s="290"/>
      <c r="E754" s="291"/>
      <c r="F754" s="285"/>
      <c r="G754" s="286"/>
    </row>
    <row r="755" spans="1:7" s="21" customFormat="1" ht="21.75" customHeight="1">
      <c r="A755" s="292" t="s">
        <v>878</v>
      </c>
      <c r="B755" s="293"/>
      <c r="C755" s="292" t="s">
        <v>856</v>
      </c>
      <c r="D755" s="297"/>
      <c r="E755" s="293"/>
      <c r="F755" s="285"/>
      <c r="G755" s="286"/>
    </row>
    <row r="756" spans="1:7" s="21" customFormat="1" ht="16.5" customHeight="1">
      <c r="A756" s="292" t="s">
        <v>879</v>
      </c>
      <c r="B756" s="293"/>
      <c r="C756" s="292" t="s">
        <v>857</v>
      </c>
      <c r="D756" s="297"/>
      <c r="E756" s="293"/>
      <c r="F756" s="285"/>
      <c r="G756" s="286"/>
    </row>
    <row r="757" spans="1:7" s="21" customFormat="1" ht="20.25" customHeight="1">
      <c r="A757" s="292" t="s">
        <v>880</v>
      </c>
      <c r="B757" s="293"/>
      <c r="C757" s="292" t="s">
        <v>859</v>
      </c>
      <c r="D757" s="297"/>
      <c r="E757" s="293"/>
      <c r="F757" s="285"/>
      <c r="G757" s="286"/>
    </row>
    <row r="758" spans="1:7" s="21" customFormat="1" ht="30" customHeight="1">
      <c r="A758" s="292" t="s">
        <v>881</v>
      </c>
      <c r="B758" s="293"/>
      <c r="C758" s="292" t="s">
        <v>858</v>
      </c>
      <c r="D758" s="297"/>
      <c r="E758" s="293"/>
      <c r="F758" s="285"/>
      <c r="G758" s="286"/>
    </row>
    <row r="759" spans="1:7" s="21" customFormat="1" ht="18.75" customHeight="1">
      <c r="A759" s="292" t="s">
        <v>882</v>
      </c>
      <c r="B759" s="293"/>
      <c r="C759" s="292" t="s">
        <v>884</v>
      </c>
      <c r="D759" s="297"/>
      <c r="E759" s="293"/>
      <c r="F759" s="285"/>
      <c r="G759" s="286"/>
    </row>
    <row r="760" spans="1:7" s="21" customFormat="1" ht="15" customHeight="1">
      <c r="A760" s="289" t="s">
        <v>861</v>
      </c>
      <c r="B760" s="290"/>
      <c r="C760" s="290"/>
      <c r="D760" s="290"/>
      <c r="E760" s="291"/>
      <c r="F760" s="285"/>
      <c r="G760" s="286"/>
    </row>
    <row r="761" spans="1:7" s="21" customFormat="1" ht="27.75" customHeight="1">
      <c r="A761" s="292" t="s">
        <v>883</v>
      </c>
      <c r="B761" s="293"/>
      <c r="C761" s="292" t="s">
        <v>885</v>
      </c>
      <c r="D761" s="297"/>
      <c r="E761" s="293"/>
      <c r="F761" s="285"/>
      <c r="G761" s="286"/>
    </row>
    <row r="762" spans="1:7" s="21" customFormat="1">
      <c r="A762" s="292" t="s">
        <v>558</v>
      </c>
      <c r="B762" s="293"/>
      <c r="C762" s="292" t="s">
        <v>563</v>
      </c>
      <c r="D762" s="297"/>
      <c r="E762" s="293"/>
      <c r="F762" s="285"/>
      <c r="G762" s="286"/>
    </row>
    <row r="763" spans="1:7" s="21" customFormat="1">
      <c r="A763" s="292" t="s">
        <v>559</v>
      </c>
      <c r="B763" s="293"/>
      <c r="C763" s="299" t="s">
        <v>564</v>
      </c>
      <c r="D763" s="300"/>
      <c r="E763" s="301"/>
      <c r="F763" s="285"/>
      <c r="G763" s="286"/>
    </row>
    <row r="764" spans="1:7" s="21" customFormat="1">
      <c r="A764" s="292" t="s">
        <v>560</v>
      </c>
      <c r="B764" s="293"/>
      <c r="C764" s="292" t="s">
        <v>565</v>
      </c>
      <c r="D764" s="297"/>
      <c r="E764" s="293"/>
      <c r="F764" s="285"/>
      <c r="G764" s="286"/>
    </row>
    <row r="765" spans="1:7" s="21" customFormat="1">
      <c r="A765" s="292" t="s">
        <v>561</v>
      </c>
      <c r="B765" s="293"/>
      <c r="C765" s="294" t="s">
        <v>566</v>
      </c>
      <c r="D765" s="295"/>
      <c r="E765" s="296"/>
      <c r="F765" s="285"/>
      <c r="G765" s="286"/>
    </row>
    <row r="766" spans="1:7" s="21" customFormat="1">
      <c r="A766" s="292" t="s">
        <v>562</v>
      </c>
      <c r="B766" s="293"/>
      <c r="C766" s="294" t="s">
        <v>886</v>
      </c>
      <c r="D766" s="295"/>
      <c r="E766" s="296"/>
      <c r="F766" s="285"/>
      <c r="G766" s="286"/>
    </row>
    <row r="767" spans="1:7" s="21" customFormat="1">
      <c r="A767" s="289" t="s">
        <v>866</v>
      </c>
      <c r="B767" s="290"/>
      <c r="C767" s="290"/>
      <c r="D767" s="290"/>
      <c r="E767" s="291"/>
      <c r="F767" s="285"/>
      <c r="G767" s="286"/>
    </row>
    <row r="768" spans="1:7" s="21" customFormat="1">
      <c r="A768" s="292" t="s">
        <v>887</v>
      </c>
      <c r="B768" s="293"/>
      <c r="C768" s="302" t="s">
        <v>888</v>
      </c>
      <c r="D768" s="303"/>
      <c r="E768" s="304"/>
      <c r="F768" s="287"/>
      <c r="G768" s="288"/>
    </row>
    <row r="769" spans="1:7" ht="15" customHeight="1">
      <c r="A769" s="305" t="s">
        <v>1549</v>
      </c>
      <c r="B769" s="313"/>
      <c r="C769" s="313"/>
      <c r="D769" s="313"/>
      <c r="E769" s="313"/>
      <c r="F769" s="106"/>
      <c r="G769" s="107"/>
    </row>
    <row r="770" spans="1:7" ht="15.75">
      <c r="A770" s="305" t="s">
        <v>54</v>
      </c>
      <c r="B770" s="306"/>
      <c r="C770" s="305" t="s">
        <v>16</v>
      </c>
      <c r="D770" s="313"/>
      <c r="E770" s="306"/>
      <c r="F770" s="310" t="s">
        <v>39</v>
      </c>
      <c r="G770" s="312"/>
    </row>
    <row r="771" spans="1:7" s="21" customFormat="1" ht="15.75" customHeight="1">
      <c r="A771" s="289" t="s">
        <v>850</v>
      </c>
      <c r="B771" s="290"/>
      <c r="C771" s="290"/>
      <c r="D771" s="290"/>
      <c r="E771" s="290"/>
      <c r="F771" s="298" t="s">
        <v>93</v>
      </c>
      <c r="G771" s="298"/>
    </row>
    <row r="772" spans="1:7" s="21" customFormat="1" ht="30" customHeight="1">
      <c r="A772" s="292" t="s">
        <v>889</v>
      </c>
      <c r="B772" s="297"/>
      <c r="C772" s="297"/>
      <c r="D772" s="297"/>
      <c r="E772" s="297"/>
      <c r="F772" s="298"/>
      <c r="G772" s="298"/>
    </row>
    <row r="773" spans="1:7" s="21" customFormat="1" ht="15.75" customHeight="1">
      <c r="A773" s="289" t="s">
        <v>851</v>
      </c>
      <c r="B773" s="290"/>
      <c r="C773" s="290"/>
      <c r="D773" s="290"/>
      <c r="E773" s="290"/>
      <c r="F773" s="298"/>
      <c r="G773" s="298"/>
    </row>
    <row r="774" spans="1:7" s="21" customFormat="1" ht="33.75" customHeight="1">
      <c r="A774" s="292" t="s">
        <v>892</v>
      </c>
      <c r="B774" s="297"/>
      <c r="C774" s="297"/>
      <c r="D774" s="297"/>
      <c r="E774" s="297"/>
      <c r="F774" s="298"/>
      <c r="G774" s="298"/>
    </row>
    <row r="775" spans="1:7" s="21" customFormat="1" ht="15.75" customHeight="1">
      <c r="A775" s="289" t="s">
        <v>861</v>
      </c>
      <c r="B775" s="290"/>
      <c r="C775" s="290"/>
      <c r="D775" s="290"/>
      <c r="E775" s="290"/>
      <c r="F775" s="298"/>
      <c r="G775" s="298"/>
    </row>
    <row r="776" spans="1:7" s="21" customFormat="1" ht="27.75" customHeight="1">
      <c r="A776" s="292" t="s">
        <v>890</v>
      </c>
      <c r="B776" s="297"/>
      <c r="C776" s="297"/>
      <c r="D776" s="297"/>
      <c r="E776" s="297"/>
      <c r="F776" s="298"/>
      <c r="G776" s="298"/>
    </row>
    <row r="777" spans="1:7" s="21" customFormat="1" ht="15.75" customHeight="1">
      <c r="A777" s="289" t="s">
        <v>866</v>
      </c>
      <c r="B777" s="290"/>
      <c r="C777" s="290"/>
      <c r="D777" s="290"/>
      <c r="E777" s="290"/>
      <c r="F777" s="298"/>
      <c r="G777" s="298"/>
    </row>
    <row r="778" spans="1:7" s="21" customFormat="1" ht="21.75" customHeight="1">
      <c r="A778" s="343" t="s">
        <v>891</v>
      </c>
      <c r="B778" s="456"/>
      <c r="C778" s="456"/>
      <c r="D778" s="456"/>
      <c r="E778" s="456"/>
      <c r="F778" s="298"/>
      <c r="G778" s="298"/>
    </row>
    <row r="779" spans="1:7" s="21" customFormat="1" ht="27.75" customHeight="1">
      <c r="A779" s="292" t="s">
        <v>893</v>
      </c>
      <c r="B779" s="297"/>
      <c r="C779" s="297"/>
      <c r="D779" s="297"/>
      <c r="E779" s="297"/>
      <c r="F779" s="298"/>
      <c r="G779" s="298"/>
    </row>
    <row r="780" spans="1:7" ht="15.75" customHeight="1">
      <c r="A780" s="305" t="s">
        <v>723</v>
      </c>
      <c r="B780" s="313"/>
      <c r="C780" s="313"/>
      <c r="D780" s="313"/>
      <c r="E780" s="313"/>
      <c r="F780" s="106"/>
      <c r="G780" s="107"/>
    </row>
    <row r="781" spans="1:7" s="21" customFormat="1" ht="15.75">
      <c r="A781" s="305" t="s">
        <v>54</v>
      </c>
      <c r="B781" s="306"/>
      <c r="C781" s="305" t="s">
        <v>41</v>
      </c>
      <c r="D781" s="313"/>
      <c r="E781" s="306"/>
      <c r="F781" s="310" t="s">
        <v>42</v>
      </c>
      <c r="G781" s="312"/>
    </row>
    <row r="782" spans="1:7" s="21" customFormat="1" ht="15" customHeight="1">
      <c r="A782" s="289" t="s">
        <v>850</v>
      </c>
      <c r="B782" s="290"/>
      <c r="C782" s="290"/>
      <c r="D782" s="290"/>
      <c r="E782" s="290"/>
      <c r="F782" s="298" t="s">
        <v>93</v>
      </c>
      <c r="G782" s="298"/>
    </row>
    <row r="783" spans="1:7" s="21" customFormat="1" ht="21.75" customHeight="1">
      <c r="A783" s="292" t="s">
        <v>894</v>
      </c>
      <c r="B783" s="297"/>
      <c r="C783" s="297"/>
      <c r="D783" s="297"/>
      <c r="E783" s="297"/>
      <c r="F783" s="298"/>
      <c r="G783" s="298"/>
    </row>
    <row r="784" spans="1:7" s="21" customFormat="1" ht="15" customHeight="1">
      <c r="A784" s="289" t="s">
        <v>851</v>
      </c>
      <c r="B784" s="290"/>
      <c r="C784" s="290"/>
      <c r="D784" s="290"/>
      <c r="E784" s="290"/>
      <c r="F784" s="298"/>
      <c r="G784" s="298"/>
    </row>
    <row r="785" spans="1:7" s="21" customFormat="1" ht="29.25" customHeight="1">
      <c r="A785" s="292" t="s">
        <v>895</v>
      </c>
      <c r="B785" s="297"/>
      <c r="C785" s="297"/>
      <c r="D785" s="297"/>
      <c r="E785" s="297"/>
      <c r="F785" s="298"/>
      <c r="G785" s="298"/>
    </row>
    <row r="786" spans="1:7" s="21" customFormat="1" ht="15" customHeight="1">
      <c r="A786" s="289" t="s">
        <v>861</v>
      </c>
      <c r="B786" s="290"/>
      <c r="C786" s="290"/>
      <c r="D786" s="290"/>
      <c r="E786" s="290"/>
      <c r="F786" s="298"/>
      <c r="G786" s="298"/>
    </row>
    <row r="787" spans="1:7" s="21" customFormat="1" ht="37.5" customHeight="1">
      <c r="A787" s="292" t="s">
        <v>896</v>
      </c>
      <c r="B787" s="297"/>
      <c r="C787" s="297"/>
      <c r="D787" s="297"/>
      <c r="E787" s="297"/>
      <c r="F787" s="298"/>
      <c r="G787" s="298"/>
    </row>
    <row r="788" spans="1:7" s="21" customFormat="1" ht="15" customHeight="1">
      <c r="A788" s="289" t="s">
        <v>866</v>
      </c>
      <c r="B788" s="290"/>
      <c r="C788" s="290"/>
      <c r="D788" s="290"/>
      <c r="E788" s="290"/>
      <c r="F788" s="298"/>
      <c r="G788" s="298"/>
    </row>
    <row r="789" spans="1:7" ht="37.5" customHeight="1">
      <c r="A789" s="292" t="s">
        <v>897</v>
      </c>
      <c r="B789" s="297"/>
      <c r="C789" s="297"/>
      <c r="D789" s="297"/>
      <c r="E789" s="297"/>
      <c r="F789" s="298"/>
      <c r="G789" s="298"/>
    </row>
    <row r="790" spans="1:7" ht="16.5">
      <c r="A790" s="443" t="s">
        <v>262</v>
      </c>
      <c r="B790" s="444"/>
      <c r="C790" s="444"/>
      <c r="D790" s="444"/>
      <c r="E790" s="444"/>
      <c r="F790" s="444"/>
      <c r="G790" s="445"/>
    </row>
    <row r="791" spans="1:7" ht="15" customHeight="1">
      <c r="A791" s="305" t="s">
        <v>43</v>
      </c>
      <c r="B791" s="313"/>
      <c r="C791" s="306"/>
      <c r="D791" s="305" t="s">
        <v>49</v>
      </c>
      <c r="E791" s="313"/>
      <c r="F791" s="313"/>
      <c r="G791" s="306"/>
    </row>
    <row r="792" spans="1:7">
      <c r="A792" s="452">
        <v>2022</v>
      </c>
      <c r="B792" s="452"/>
      <c r="C792" s="452"/>
      <c r="D792" s="453">
        <v>2.75</v>
      </c>
      <c r="E792" s="454"/>
      <c r="F792" s="454"/>
      <c r="G792" s="455"/>
    </row>
    <row r="793" spans="1:7" s="21" customFormat="1">
      <c r="A793" s="452">
        <v>2023</v>
      </c>
      <c r="B793" s="452"/>
      <c r="C793" s="452"/>
      <c r="D793" s="453">
        <v>2.82</v>
      </c>
      <c r="E793" s="454"/>
      <c r="F793" s="454"/>
      <c r="G793" s="455"/>
    </row>
    <row r="794" spans="1:7" ht="15.75" thickBot="1">
      <c r="A794" s="486">
        <v>2024</v>
      </c>
      <c r="B794" s="486"/>
      <c r="C794" s="486"/>
      <c r="D794" s="460">
        <v>2.98</v>
      </c>
      <c r="E794" s="461"/>
      <c r="F794" s="461"/>
      <c r="G794" s="462"/>
    </row>
    <row r="795" spans="1:7" ht="305.25" customHeight="1" thickBot="1">
      <c r="A795" s="230"/>
      <c r="B795" s="231"/>
      <c r="C795" s="231"/>
      <c r="D795" s="232"/>
      <c r="E795" s="232"/>
      <c r="F795" s="232"/>
      <c r="G795" s="233"/>
    </row>
    <row r="796" spans="1:7" ht="15" customHeight="1">
      <c r="A796" s="463" t="s">
        <v>261</v>
      </c>
      <c r="B796" s="464"/>
      <c r="C796" s="464"/>
      <c r="D796" s="464"/>
      <c r="E796" s="464"/>
      <c r="F796" s="464"/>
      <c r="G796" s="465"/>
    </row>
    <row r="797" spans="1:7" ht="15" customHeight="1">
      <c r="A797" s="475" t="s">
        <v>105</v>
      </c>
      <c r="B797" s="476"/>
      <c r="C797" s="476"/>
      <c r="D797" s="476"/>
      <c r="E797" s="476"/>
      <c r="F797" s="476"/>
      <c r="G797" s="477"/>
    </row>
    <row r="798" spans="1:7" ht="15" customHeight="1">
      <c r="A798" s="466" t="s">
        <v>347</v>
      </c>
      <c r="B798" s="467"/>
      <c r="C798" s="467"/>
      <c r="D798" s="467"/>
      <c r="E798" s="467"/>
      <c r="F798" s="467"/>
      <c r="G798" s="468"/>
    </row>
    <row r="799" spans="1:7" ht="15" customHeight="1">
      <c r="A799" s="472" t="s">
        <v>106</v>
      </c>
      <c r="B799" s="473"/>
      <c r="C799" s="473"/>
      <c r="D799" s="473"/>
      <c r="E799" s="473"/>
      <c r="F799" s="473"/>
      <c r="G799" s="474"/>
    </row>
    <row r="800" spans="1:7" ht="15" customHeight="1">
      <c r="A800" s="469" t="s">
        <v>346</v>
      </c>
      <c r="B800" s="470"/>
      <c r="C800" s="470"/>
      <c r="D800" s="470"/>
      <c r="E800" s="470"/>
      <c r="F800" s="470"/>
      <c r="G800" s="471"/>
    </row>
    <row r="801" spans="1:7" ht="15" customHeight="1">
      <c r="A801" s="466" t="s">
        <v>345</v>
      </c>
      <c r="B801" s="467"/>
      <c r="C801" s="467"/>
      <c r="D801" s="467"/>
      <c r="E801" s="467"/>
      <c r="F801" s="467"/>
      <c r="G801" s="468"/>
    </row>
    <row r="802" spans="1:7" ht="15" customHeight="1">
      <c r="A802" s="466" t="s">
        <v>344</v>
      </c>
      <c r="B802" s="467"/>
      <c r="C802" s="467"/>
      <c r="D802" s="467"/>
      <c r="E802" s="467"/>
      <c r="F802" s="467"/>
      <c r="G802" s="468"/>
    </row>
    <row r="803" spans="1:7" ht="15.75" customHeight="1">
      <c r="A803" s="466" t="s">
        <v>343</v>
      </c>
      <c r="B803" s="467"/>
      <c r="C803" s="467"/>
      <c r="D803" s="467"/>
      <c r="E803" s="467"/>
      <c r="F803" s="467"/>
      <c r="G803" s="468"/>
    </row>
    <row r="804" spans="1:7" ht="15" customHeight="1">
      <c r="A804" s="466" t="s">
        <v>342</v>
      </c>
      <c r="B804" s="467"/>
      <c r="C804" s="467"/>
      <c r="D804" s="467"/>
      <c r="E804" s="467"/>
      <c r="F804" s="467"/>
      <c r="G804" s="468"/>
    </row>
    <row r="805" spans="1:7" ht="15" customHeight="1">
      <c r="A805" s="466" t="s">
        <v>341</v>
      </c>
      <c r="B805" s="467"/>
      <c r="C805" s="467"/>
      <c r="D805" s="467"/>
      <c r="E805" s="467"/>
      <c r="F805" s="467"/>
      <c r="G805" s="468"/>
    </row>
    <row r="806" spans="1:7" ht="15" customHeight="1" thickBot="1">
      <c r="A806" s="457" t="s">
        <v>340</v>
      </c>
      <c r="B806" s="458"/>
      <c r="C806" s="458"/>
      <c r="D806" s="458"/>
      <c r="E806" s="458"/>
      <c r="F806" s="458"/>
      <c r="G806" s="459"/>
    </row>
  </sheetData>
  <mergeCells count="595">
    <mergeCell ref="A135:G135"/>
    <mergeCell ref="A145:G145"/>
    <mergeCell ref="A147:A148"/>
    <mergeCell ref="A769:E769"/>
    <mergeCell ref="A780:E780"/>
    <mergeCell ref="A699:B699"/>
    <mergeCell ref="A700:B700"/>
    <mergeCell ref="C279:C292"/>
    <mergeCell ref="A305:A306"/>
    <mergeCell ref="B305:B306"/>
    <mergeCell ref="C305:C306"/>
    <mergeCell ref="D305:D306"/>
    <mergeCell ref="E305:E306"/>
    <mergeCell ref="B332:B333"/>
    <mergeCell ref="C332:C333"/>
    <mergeCell ref="D332:D333"/>
    <mergeCell ref="E332:E333"/>
    <mergeCell ref="B334:B335"/>
    <mergeCell ref="C334:C335"/>
    <mergeCell ref="D334:D335"/>
    <mergeCell ref="E334:E335"/>
    <mergeCell ref="C341:C345"/>
    <mergeCell ref="A349:G349"/>
    <mergeCell ref="A350:G351"/>
    <mergeCell ref="A191:G191"/>
    <mergeCell ref="A198:G198"/>
    <mergeCell ref="C157:C160"/>
    <mergeCell ref="D157:D160"/>
    <mergeCell ref="E157:E160"/>
    <mergeCell ref="F157:F160"/>
    <mergeCell ref="A153:A154"/>
    <mergeCell ref="B153:B154"/>
    <mergeCell ref="C153:C154"/>
    <mergeCell ref="D153:D154"/>
    <mergeCell ref="A165:G165"/>
    <mergeCell ref="A168:G168"/>
    <mergeCell ref="A163:A164"/>
    <mergeCell ref="G163:G164"/>
    <mergeCell ref="B163:B164"/>
    <mergeCell ref="C163:C164"/>
    <mergeCell ref="C642:D642"/>
    <mergeCell ref="A354:G354"/>
    <mergeCell ref="E642:F642"/>
    <mergeCell ref="E636:F636"/>
    <mergeCell ref="C637:D637"/>
    <mergeCell ref="C630:D630"/>
    <mergeCell ref="C640:D640"/>
    <mergeCell ref="E638:F638"/>
    <mergeCell ref="C639:D639"/>
    <mergeCell ref="E630:F630"/>
    <mergeCell ref="C631:D631"/>
    <mergeCell ref="C636:D636"/>
    <mergeCell ref="E639:F639"/>
    <mergeCell ref="C638:D638"/>
    <mergeCell ref="E635:F635"/>
    <mergeCell ref="A633:G633"/>
    <mergeCell ref="C634:D634"/>
    <mergeCell ref="E634:F634"/>
    <mergeCell ref="A641:G641"/>
    <mergeCell ref="C102:D102"/>
    <mergeCell ref="C103:D103"/>
    <mergeCell ref="A258:G258"/>
    <mergeCell ref="A271:G271"/>
    <mergeCell ref="A262:G262"/>
    <mergeCell ref="A176:G176"/>
    <mergeCell ref="A177:G177"/>
    <mergeCell ref="B212:B215"/>
    <mergeCell ref="A579:B579"/>
    <mergeCell ref="A241:G241"/>
    <mergeCell ref="A245:G245"/>
    <mergeCell ref="E163:E164"/>
    <mergeCell ref="F163:F164"/>
    <mergeCell ref="F332:F333"/>
    <mergeCell ref="G332:G333"/>
    <mergeCell ref="F334:F335"/>
    <mergeCell ref="D163:D164"/>
    <mergeCell ref="A119:A120"/>
    <mergeCell ref="B119:B120"/>
    <mergeCell ref="C119:C120"/>
    <mergeCell ref="D119:D120"/>
    <mergeCell ref="E119:E120"/>
    <mergeCell ref="F119:F120"/>
    <mergeCell ref="G119:G120"/>
    <mergeCell ref="A151:G151"/>
    <mergeCell ref="A14:G14"/>
    <mergeCell ref="F29:G29"/>
    <mergeCell ref="A672:G672"/>
    <mergeCell ref="A673:B673"/>
    <mergeCell ref="F670:G670"/>
    <mergeCell ref="E650:F650"/>
    <mergeCell ref="C657:D657"/>
    <mergeCell ref="F666:G666"/>
    <mergeCell ref="A664:G664"/>
    <mergeCell ref="C649:D649"/>
    <mergeCell ref="A651:G651"/>
    <mergeCell ref="C652:D652"/>
    <mergeCell ref="E652:F652"/>
    <mergeCell ref="A665:G665"/>
    <mergeCell ref="E658:F658"/>
    <mergeCell ref="E653:F653"/>
    <mergeCell ref="E654:F654"/>
    <mergeCell ref="A671:B671"/>
    <mergeCell ref="C673:D673"/>
    <mergeCell ref="C670:D670"/>
    <mergeCell ref="A670:B670"/>
    <mergeCell ref="A669:G669"/>
    <mergeCell ref="A98:G98"/>
    <mergeCell ref="A9:G10"/>
    <mergeCell ref="A11:G11"/>
    <mergeCell ref="A18:G18"/>
    <mergeCell ref="B12:G12"/>
    <mergeCell ref="B25:C25"/>
    <mergeCell ref="D20:E20"/>
    <mergeCell ref="D29:E29"/>
    <mergeCell ref="A15:G15"/>
    <mergeCell ref="B22:C22"/>
    <mergeCell ref="D25:E25"/>
    <mergeCell ref="F25:G25"/>
    <mergeCell ref="A13:G13"/>
    <mergeCell ref="B29:C29"/>
    <mergeCell ref="F23:G23"/>
    <mergeCell ref="F24:G24"/>
    <mergeCell ref="F28:G28"/>
    <mergeCell ref="D26:E26"/>
    <mergeCell ref="F26:G26"/>
    <mergeCell ref="A19:G19"/>
    <mergeCell ref="B23:C23"/>
    <mergeCell ref="B20:C20"/>
    <mergeCell ref="F20:G20"/>
    <mergeCell ref="B21:C21"/>
    <mergeCell ref="F27:G27"/>
    <mergeCell ref="D28:E28"/>
    <mergeCell ref="D21:E21"/>
    <mergeCell ref="F21:G21"/>
    <mergeCell ref="D22:E22"/>
    <mergeCell ref="D23:E23"/>
    <mergeCell ref="D24:E24"/>
    <mergeCell ref="D27:E27"/>
    <mergeCell ref="B24:C24"/>
    <mergeCell ref="D30:E30"/>
    <mergeCell ref="B28:C28"/>
    <mergeCell ref="F30:G30"/>
    <mergeCell ref="D31:E31"/>
    <mergeCell ref="F22:G22"/>
    <mergeCell ref="B27:C27"/>
    <mergeCell ref="A30:A31"/>
    <mergeCell ref="B34:C34"/>
    <mergeCell ref="F31:G31"/>
    <mergeCell ref="B30:C31"/>
    <mergeCell ref="E47:F47"/>
    <mergeCell ref="D34:E34"/>
    <mergeCell ref="F34:G34"/>
    <mergeCell ref="E51:F51"/>
    <mergeCell ref="B32:C32"/>
    <mergeCell ref="B33:C33"/>
    <mergeCell ref="D33:E33"/>
    <mergeCell ref="F32:G32"/>
    <mergeCell ref="F33:G33"/>
    <mergeCell ref="A38:D38"/>
    <mergeCell ref="A39:D39"/>
    <mergeCell ref="A40:D40"/>
    <mergeCell ref="F37:G37"/>
    <mergeCell ref="B37:C37"/>
    <mergeCell ref="D32:E32"/>
    <mergeCell ref="E40:G40"/>
    <mergeCell ref="A44:G44"/>
    <mergeCell ref="A45:G45"/>
    <mergeCell ref="D37:E37"/>
    <mergeCell ref="B35:C35"/>
    <mergeCell ref="D35:E35"/>
    <mergeCell ref="F35:G35"/>
    <mergeCell ref="D36:E36"/>
    <mergeCell ref="E83:G83"/>
    <mergeCell ref="E84:G84"/>
    <mergeCell ref="E85:G85"/>
    <mergeCell ref="E86:G86"/>
    <mergeCell ref="E87:G87"/>
    <mergeCell ref="E70:G70"/>
    <mergeCell ref="E74:G74"/>
    <mergeCell ref="A49:A50"/>
    <mergeCell ref="B49:C50"/>
    <mergeCell ref="D49:D50"/>
    <mergeCell ref="B51:C51"/>
    <mergeCell ref="A62:G62"/>
    <mergeCell ref="B82:D82"/>
    <mergeCell ref="E88:G88"/>
    <mergeCell ref="B83:D83"/>
    <mergeCell ref="B84:D84"/>
    <mergeCell ref="B85:D85"/>
    <mergeCell ref="B86:D86"/>
    <mergeCell ref="A41:D41"/>
    <mergeCell ref="A43:G43"/>
    <mergeCell ref="E48:F50"/>
    <mergeCell ref="B47:C47"/>
    <mergeCell ref="B48:C48"/>
    <mergeCell ref="B72:D72"/>
    <mergeCell ref="E72:G72"/>
    <mergeCell ref="E76:G76"/>
    <mergeCell ref="A77:G77"/>
    <mergeCell ref="A63:G63"/>
    <mergeCell ref="B65:D65"/>
    <mergeCell ref="B66:D66"/>
    <mergeCell ref="B67:D67"/>
    <mergeCell ref="B68:D68"/>
    <mergeCell ref="B69:D69"/>
    <mergeCell ref="E71:G71"/>
    <mergeCell ref="B64:D64"/>
    <mergeCell ref="E64:G64"/>
    <mergeCell ref="B71:D71"/>
    <mergeCell ref="E73:G73"/>
    <mergeCell ref="B70:D70"/>
    <mergeCell ref="B73:D73"/>
    <mergeCell ref="B74:D74"/>
    <mergeCell ref="B75:D75"/>
    <mergeCell ref="E65:G65"/>
    <mergeCell ref="E66:G66"/>
    <mergeCell ref="E67:G67"/>
    <mergeCell ref="E68:G68"/>
    <mergeCell ref="E69:G69"/>
    <mergeCell ref="E75:G75"/>
    <mergeCell ref="B92:D92"/>
    <mergeCell ref="B93:D93"/>
    <mergeCell ref="E91:G91"/>
    <mergeCell ref="E92:G92"/>
    <mergeCell ref="B90:D90"/>
    <mergeCell ref="E90:G90"/>
    <mergeCell ref="B89:D89"/>
    <mergeCell ref="E89:G89"/>
    <mergeCell ref="B87:D87"/>
    <mergeCell ref="B88:D88"/>
    <mergeCell ref="E93:G93"/>
    <mergeCell ref="B1:E4"/>
    <mergeCell ref="A685:G685"/>
    <mergeCell ref="C650:D650"/>
    <mergeCell ref="C661:D661"/>
    <mergeCell ref="F661:G661"/>
    <mergeCell ref="C662:D662"/>
    <mergeCell ref="F662:G662"/>
    <mergeCell ref="E632:F632"/>
    <mergeCell ref="A175:G175"/>
    <mergeCell ref="A626:G626"/>
    <mergeCell ref="A578:G578"/>
    <mergeCell ref="E631:F631"/>
    <mergeCell ref="E41:G41"/>
    <mergeCell ref="A42:G42"/>
    <mergeCell ref="E38:G38"/>
    <mergeCell ref="E39:G39"/>
    <mergeCell ref="A96:G96"/>
    <mergeCell ref="A46:G46"/>
    <mergeCell ref="B76:D76"/>
    <mergeCell ref="C667:D667"/>
    <mergeCell ref="F667:G667"/>
    <mergeCell ref="C648:D648"/>
    <mergeCell ref="E645:F645"/>
    <mergeCell ref="C635:D635"/>
    <mergeCell ref="A667:B667"/>
    <mergeCell ref="C666:D666"/>
    <mergeCell ref="A666:B666"/>
    <mergeCell ref="C646:D646"/>
    <mergeCell ref="E646:F646"/>
    <mergeCell ref="C647:D647"/>
    <mergeCell ref="C643:D643"/>
    <mergeCell ref="E649:F649"/>
    <mergeCell ref="E647:F647"/>
    <mergeCell ref="E655:F655"/>
    <mergeCell ref="C653:D653"/>
    <mergeCell ref="C654:D654"/>
    <mergeCell ref="C655:D655"/>
    <mergeCell ref="A660:G660"/>
    <mergeCell ref="C658:D658"/>
    <mergeCell ref="E648:F648"/>
    <mergeCell ref="A656:G656"/>
    <mergeCell ref="E657:F657"/>
    <mergeCell ref="E643:F643"/>
    <mergeCell ref="E644:F644"/>
    <mergeCell ref="C674:D674"/>
    <mergeCell ref="F674:G674"/>
    <mergeCell ref="A675:G675"/>
    <mergeCell ref="E677:G677"/>
    <mergeCell ref="F671:G671"/>
    <mergeCell ref="A716:G716"/>
    <mergeCell ref="A794:C794"/>
    <mergeCell ref="A726:G726"/>
    <mergeCell ref="A686:B686"/>
    <mergeCell ref="C686:D686"/>
    <mergeCell ref="E686:G686"/>
    <mergeCell ref="A690:B690"/>
    <mergeCell ref="C690:D690"/>
    <mergeCell ref="E690:G690"/>
    <mergeCell ref="A695:B695"/>
    <mergeCell ref="C695:D695"/>
    <mergeCell ref="E695:G695"/>
    <mergeCell ref="A698:B698"/>
    <mergeCell ref="C698:D698"/>
    <mergeCell ref="E698:G698"/>
    <mergeCell ref="A785:E785"/>
    <mergeCell ref="A786:E786"/>
    <mergeCell ref="A787:E787"/>
    <mergeCell ref="A789:E789"/>
    <mergeCell ref="F782:G789"/>
    <mergeCell ref="A806:G806"/>
    <mergeCell ref="C781:E781"/>
    <mergeCell ref="F781:G781"/>
    <mergeCell ref="A790:G790"/>
    <mergeCell ref="D794:G794"/>
    <mergeCell ref="A796:G796"/>
    <mergeCell ref="A793:C793"/>
    <mergeCell ref="D793:G793"/>
    <mergeCell ref="A805:G805"/>
    <mergeCell ref="A804:G804"/>
    <mergeCell ref="A803:G803"/>
    <mergeCell ref="A802:G802"/>
    <mergeCell ref="A801:G801"/>
    <mergeCell ref="A800:G800"/>
    <mergeCell ref="A799:G799"/>
    <mergeCell ref="A798:G798"/>
    <mergeCell ref="A797:G797"/>
    <mergeCell ref="F748:G748"/>
    <mergeCell ref="C770:E770"/>
    <mergeCell ref="F770:G770"/>
    <mergeCell ref="A792:C792"/>
    <mergeCell ref="A755:B755"/>
    <mergeCell ref="D792:G792"/>
    <mergeCell ref="A733:B733"/>
    <mergeCell ref="A791:C791"/>
    <mergeCell ref="D791:G791"/>
    <mergeCell ref="A773:E773"/>
    <mergeCell ref="A774:E774"/>
    <mergeCell ref="A775:E775"/>
    <mergeCell ref="A776:E776"/>
    <mergeCell ref="A777:E777"/>
    <mergeCell ref="A778:E778"/>
    <mergeCell ref="A779:E779"/>
    <mergeCell ref="A781:B781"/>
    <mergeCell ref="A783:E783"/>
    <mergeCell ref="A782:E782"/>
    <mergeCell ref="A784:E784"/>
    <mergeCell ref="A734:B734"/>
    <mergeCell ref="A735:B735"/>
    <mergeCell ref="A736:B736"/>
    <mergeCell ref="A788:E788"/>
    <mergeCell ref="B707:G707"/>
    <mergeCell ref="F708:G708"/>
    <mergeCell ref="C752:E752"/>
    <mergeCell ref="C753:E753"/>
    <mergeCell ref="C758:E758"/>
    <mergeCell ref="C678:D678"/>
    <mergeCell ref="C692:D692"/>
    <mergeCell ref="F727:G727"/>
    <mergeCell ref="C700:D700"/>
    <mergeCell ref="A717:G717"/>
    <mergeCell ref="A702:G702"/>
    <mergeCell ref="A701:G701"/>
    <mergeCell ref="C708:E708"/>
    <mergeCell ref="A708:B708"/>
    <mergeCell ref="C709:E709"/>
    <mergeCell ref="A725:G725"/>
    <mergeCell ref="C750:E750"/>
    <mergeCell ref="A747:G747"/>
    <mergeCell ref="C693:D693"/>
    <mergeCell ref="E687:G687"/>
    <mergeCell ref="A684:G684"/>
    <mergeCell ref="A681:G681"/>
    <mergeCell ref="A687:B687"/>
    <mergeCell ref="A691:B691"/>
    <mergeCell ref="A5:G6"/>
    <mergeCell ref="A7:G8"/>
    <mergeCell ref="A627:G627"/>
    <mergeCell ref="E629:F629"/>
    <mergeCell ref="A221:G221"/>
    <mergeCell ref="A277:G277"/>
    <mergeCell ref="C629:D629"/>
    <mergeCell ref="A628:G628"/>
    <mergeCell ref="A212:A215"/>
    <mergeCell ref="A208:G208"/>
    <mergeCell ref="A623:C623"/>
    <mergeCell ref="G580:G623"/>
    <mergeCell ref="A232:G232"/>
    <mergeCell ref="A233:G233"/>
    <mergeCell ref="A185:G185"/>
    <mergeCell ref="C111:D111"/>
    <mergeCell ref="E111:F111"/>
    <mergeCell ref="A139:G139"/>
    <mergeCell ref="C107:D107"/>
    <mergeCell ref="C106:D106"/>
    <mergeCell ref="C99:D99"/>
    <mergeCell ref="A81:G81"/>
    <mergeCell ref="E82:G82"/>
    <mergeCell ref="B91:D91"/>
    <mergeCell ref="A95:G95"/>
    <mergeCell ref="G157:G160"/>
    <mergeCell ref="A113:G113"/>
    <mergeCell ref="C100:D100"/>
    <mergeCell ref="E99:F99"/>
    <mergeCell ref="B94:D94"/>
    <mergeCell ref="E94:G94"/>
    <mergeCell ref="C101:D101"/>
    <mergeCell ref="E147:E148"/>
    <mergeCell ref="F147:F148"/>
    <mergeCell ref="G147:G148"/>
    <mergeCell ref="C104:D104"/>
    <mergeCell ref="C105:D105"/>
    <mergeCell ref="C109:D109"/>
    <mergeCell ref="C110:D110"/>
    <mergeCell ref="C147:C148"/>
    <mergeCell ref="D147:D148"/>
    <mergeCell ref="A122:G122"/>
    <mergeCell ref="A128:G128"/>
    <mergeCell ref="F131:F134"/>
    <mergeCell ref="G131:G134"/>
    <mergeCell ref="A141:A144"/>
    <mergeCell ref="C108:D108"/>
    <mergeCell ref="E153:E154"/>
    <mergeCell ref="C687:D687"/>
    <mergeCell ref="E693:G693"/>
    <mergeCell ref="E691:G691"/>
    <mergeCell ref="A688:B688"/>
    <mergeCell ref="E688:G688"/>
    <mergeCell ref="B147:B148"/>
    <mergeCell ref="A676:G676"/>
    <mergeCell ref="C671:D671"/>
    <mergeCell ref="C677:D677"/>
    <mergeCell ref="A689:G689"/>
    <mergeCell ref="C691:D691"/>
    <mergeCell ref="C688:D688"/>
    <mergeCell ref="A683:G683"/>
    <mergeCell ref="A678:B678"/>
    <mergeCell ref="F673:G673"/>
    <mergeCell ref="A170:A171"/>
    <mergeCell ref="B170:B171"/>
    <mergeCell ref="C170:C171"/>
    <mergeCell ref="D170:D171"/>
    <mergeCell ref="E170:E171"/>
    <mergeCell ref="F170:F171"/>
    <mergeCell ref="G170:G171"/>
    <mergeCell ref="F153:F154"/>
    <mergeCell ref="G153:G154"/>
    <mergeCell ref="A731:B731"/>
    <mergeCell ref="A728:E728"/>
    <mergeCell ref="C729:E729"/>
    <mergeCell ref="C730:E730"/>
    <mergeCell ref="C731:E731"/>
    <mergeCell ref="A732:E732"/>
    <mergeCell ref="A172:G172"/>
    <mergeCell ref="F187:F190"/>
    <mergeCell ref="G187:G190"/>
    <mergeCell ref="A203:G203"/>
    <mergeCell ref="A274:A275"/>
    <mergeCell ref="C711:E711"/>
    <mergeCell ref="F709:G712"/>
    <mergeCell ref="A694:G694"/>
    <mergeCell ref="E696:G696"/>
    <mergeCell ref="C696:D696"/>
    <mergeCell ref="C703:D703"/>
    <mergeCell ref="F703:G703"/>
    <mergeCell ref="A709:B712"/>
    <mergeCell ref="C712:E712"/>
    <mergeCell ref="A704:A706"/>
    <mergeCell ref="E700:G700"/>
    <mergeCell ref="A692:B692"/>
    <mergeCell ref="A693:B693"/>
    <mergeCell ref="C699:D699"/>
    <mergeCell ref="E699:G699"/>
    <mergeCell ref="D680:F680"/>
    <mergeCell ref="C727:E727"/>
    <mergeCell ref="E637:F637"/>
    <mergeCell ref="C645:D645"/>
    <mergeCell ref="C644:D644"/>
    <mergeCell ref="E640:F640"/>
    <mergeCell ref="E692:G692"/>
    <mergeCell ref="A679:G679"/>
    <mergeCell ref="A697:G697"/>
    <mergeCell ref="C710:E710"/>
    <mergeCell ref="C704:D704"/>
    <mergeCell ref="E704:E705"/>
    <mergeCell ref="F704:G705"/>
    <mergeCell ref="C705:D705"/>
    <mergeCell ref="A724:G724"/>
    <mergeCell ref="F714:G714"/>
    <mergeCell ref="C715:D715"/>
    <mergeCell ref="F715:G715"/>
    <mergeCell ref="C706:D706"/>
    <mergeCell ref="F706:G706"/>
    <mergeCell ref="C714:D714"/>
    <mergeCell ref="A713:G713"/>
    <mergeCell ref="A770:B770"/>
    <mergeCell ref="A771:E771"/>
    <mergeCell ref="C755:E755"/>
    <mergeCell ref="A768:B768"/>
    <mergeCell ref="A737:B737"/>
    <mergeCell ref="C733:E733"/>
    <mergeCell ref="C734:E734"/>
    <mergeCell ref="C735:E735"/>
    <mergeCell ref="C736:E736"/>
    <mergeCell ref="C737:E737"/>
    <mergeCell ref="A739:B739"/>
    <mergeCell ref="A740:B740"/>
    <mergeCell ref="A741:B741"/>
    <mergeCell ref="C748:E748"/>
    <mergeCell ref="A772:E772"/>
    <mergeCell ref="F771:G779"/>
    <mergeCell ref="A756:B756"/>
    <mergeCell ref="A757:B757"/>
    <mergeCell ref="A758:B758"/>
    <mergeCell ref="A759:B759"/>
    <mergeCell ref="A760:E760"/>
    <mergeCell ref="A767:E767"/>
    <mergeCell ref="A761:B761"/>
    <mergeCell ref="A762:B762"/>
    <mergeCell ref="A763:B763"/>
    <mergeCell ref="A764:B764"/>
    <mergeCell ref="A765:B765"/>
    <mergeCell ref="A766:B766"/>
    <mergeCell ref="C764:E764"/>
    <mergeCell ref="C763:E763"/>
    <mergeCell ref="C761:E761"/>
    <mergeCell ref="C762:E762"/>
    <mergeCell ref="C765:E765"/>
    <mergeCell ref="C766:E766"/>
    <mergeCell ref="C768:E768"/>
    <mergeCell ref="C756:E756"/>
    <mergeCell ref="C757:E757"/>
    <mergeCell ref="C759:E759"/>
    <mergeCell ref="F750:G768"/>
    <mergeCell ref="A744:E744"/>
    <mergeCell ref="A745:B745"/>
    <mergeCell ref="A746:B746"/>
    <mergeCell ref="C745:E745"/>
    <mergeCell ref="C746:E746"/>
    <mergeCell ref="F729:G746"/>
    <mergeCell ref="A749:E749"/>
    <mergeCell ref="A754:E754"/>
    <mergeCell ref="A750:B750"/>
    <mergeCell ref="A751:B751"/>
    <mergeCell ref="A752:B752"/>
    <mergeCell ref="A753:B753"/>
    <mergeCell ref="C751:E751"/>
    <mergeCell ref="A738:E738"/>
    <mergeCell ref="A742:B742"/>
    <mergeCell ref="A743:B743"/>
    <mergeCell ref="C739:E739"/>
    <mergeCell ref="C740:E740"/>
    <mergeCell ref="C741:E741"/>
    <mergeCell ref="C742:E742"/>
    <mergeCell ref="C743:E743"/>
    <mergeCell ref="A729:B729"/>
    <mergeCell ref="A730:B730"/>
    <mergeCell ref="B52:C52"/>
    <mergeCell ref="E52:F52"/>
    <mergeCell ref="D624:G624"/>
    <mergeCell ref="A124:A126"/>
    <mergeCell ref="B124:B127"/>
    <mergeCell ref="C124:C127"/>
    <mergeCell ref="D124:D127"/>
    <mergeCell ref="E124:E127"/>
    <mergeCell ref="F124:F127"/>
    <mergeCell ref="G124:G127"/>
    <mergeCell ref="A137:A138"/>
    <mergeCell ref="B137:B138"/>
    <mergeCell ref="C137:C138"/>
    <mergeCell ref="D137:D138"/>
    <mergeCell ref="E137:E138"/>
    <mergeCell ref="F137:F138"/>
    <mergeCell ref="G137:G138"/>
    <mergeCell ref="A131:A134"/>
    <mergeCell ref="B131:B134"/>
    <mergeCell ref="C131:C134"/>
    <mergeCell ref="D131:D134"/>
    <mergeCell ref="E131:E134"/>
    <mergeCell ref="A149:A150"/>
    <mergeCell ref="B149:B150"/>
    <mergeCell ref="A682:G682"/>
    <mergeCell ref="B141:B144"/>
    <mergeCell ref="C141:C144"/>
    <mergeCell ref="D141:D144"/>
    <mergeCell ref="E141:E144"/>
    <mergeCell ref="F141:F144"/>
    <mergeCell ref="G141:G144"/>
    <mergeCell ref="C149:C150"/>
    <mergeCell ref="D149:D150"/>
    <mergeCell ref="E149:E150"/>
    <mergeCell ref="F149:F150"/>
    <mergeCell ref="G149:G150"/>
    <mergeCell ref="A187:A190"/>
    <mergeCell ref="B187:B190"/>
    <mergeCell ref="C187:C190"/>
    <mergeCell ref="D187:D190"/>
    <mergeCell ref="E187:E190"/>
    <mergeCell ref="A155:G155"/>
    <mergeCell ref="A216:G216"/>
    <mergeCell ref="C632:D632"/>
    <mergeCell ref="A157:A160"/>
    <mergeCell ref="B157:B160"/>
    <mergeCell ref="A161:G161"/>
    <mergeCell ref="A674:B674"/>
  </mergeCells>
  <phoneticPr fontId="43" type="noConversion"/>
  <hyperlinks>
    <hyperlink ref="F662" r:id="rId1"/>
    <hyperlink ref="E88" r:id="rId2"/>
    <hyperlink ref="E87" r:id="rId3"/>
    <hyperlink ref="E86" r:id="rId4"/>
    <hyperlink ref="E85" r:id="rId5"/>
    <hyperlink ref="E84" r:id="rId6"/>
    <hyperlink ref="E83" r:id="rId7"/>
    <hyperlink ref="F709" r:id="rId8"/>
    <hyperlink ref="G107" r:id="rId9" location="!/solicitud/list"/>
    <hyperlink ref="G100" r:id="rId10" location="!/solicitud/list "/>
    <hyperlink ref="G101" r:id="rId11" location="!/solicitud/list "/>
    <hyperlink ref="G102" r:id="rId12" location="!/solicitud/list "/>
    <hyperlink ref="G103" r:id="rId13" location="!/solicitud/list"/>
    <hyperlink ref="G104" r:id="rId14" location="!/solicitud/list"/>
    <hyperlink ref="G105" r:id="rId15" location="!/solicitud/list"/>
    <hyperlink ref="G106" r:id="rId16" location="!/solicitud/list"/>
    <hyperlink ref="G108" r:id="rId17" location="!/solicitud/list"/>
    <hyperlink ref="G109" r:id="rId18" location="!/solicitud/list"/>
    <hyperlink ref="G110" r:id="rId19" location="!/solicitud/list"/>
    <hyperlink ref="E65" r:id="rId20"/>
    <hyperlink ref="E66" r:id="rId21"/>
    <hyperlink ref="E67" r:id="rId22"/>
    <hyperlink ref="E68" r:id="rId23"/>
    <hyperlink ref="E69" r:id="rId24"/>
    <hyperlink ref="E70" r:id="rId25"/>
    <hyperlink ref="E71" r:id="rId26"/>
    <hyperlink ref="E72" r:id="rId27"/>
    <hyperlink ref="E73" r:id="rId28"/>
    <hyperlink ref="E74" r:id="rId29"/>
    <hyperlink ref="E75" r:id="rId30"/>
    <hyperlink ref="E693" r:id="rId31"/>
    <hyperlink ref="E692" r:id="rId32"/>
    <hyperlink ref="E691" r:id="rId33"/>
    <hyperlink ref="G207" r:id="rId34" location="programasActividades"/>
    <hyperlink ref="F729" r:id="rId35"/>
    <hyperlink ref="F750" r:id="rId36"/>
    <hyperlink ref="F771" r:id="rId37"/>
    <hyperlink ref="F782" r:id="rId38"/>
    <hyperlink ref="F667" r:id="rId39"/>
    <hyperlink ref="G632" r:id="rId40" display="https://www.contrataciones.gov.py/licitaciones/convocatoria/1ef74343-64d2-6cfc-8632-cbd88bb7d585.html"/>
    <hyperlink ref="G631" r:id="rId41" display="https://www.contrataciones.gov.py/licitaciones/adjudicacion/1ef77529-e950-6d7c-90d1-8d6ac10a1327/resumen-adjudicacion.html"/>
    <hyperlink ref="G284" r:id="rId42"/>
    <hyperlink ref="G279" r:id="rId43"/>
    <hyperlink ref="G280" r:id="rId44"/>
    <hyperlink ref="G285" r:id="rId45"/>
    <hyperlink ref="G286" r:id="rId46"/>
    <hyperlink ref="G288" r:id="rId47"/>
    <hyperlink ref="G294" r:id="rId48" display="https://www.meteorologia.gov.py/wp-content/uploads/2025/04/INFORME-FINAL_-I-FORO-HIDROCLIMATICO_ABRIL-2025_AMJ-1.pdf"/>
    <hyperlink ref="G304" r:id="rId49"/>
    <hyperlink ref="G305" r:id="rId50"/>
    <hyperlink ref="G306" r:id="rId51"/>
    <hyperlink ref="G342" r:id="rId52"/>
    <hyperlink ref="G343" r:id="rId53"/>
    <hyperlink ref="G344" r:id="rId54"/>
    <hyperlink ref="G345" r:id="rId55"/>
    <hyperlink ref="G347" r:id="rId56"/>
    <hyperlink ref="G312" r:id="rId57"/>
    <hyperlink ref="G313" r:id="rId58"/>
    <hyperlink ref="G314" r:id="rId59"/>
    <hyperlink ref="G316" r:id="rId60" display="- AMHS https://www.redemet.aer.mil.br/  https://www.meteorologia.gov.py/metaeronautica/"/>
    <hyperlink ref="G322" r:id="rId61"/>
    <hyperlink ref="G315" r:id="rId62"/>
    <hyperlink ref="G325" r:id="rId63"/>
    <hyperlink ref="G337" r:id="rId64"/>
    <hyperlink ref="G338" r:id="rId65"/>
    <hyperlink ref="G339" r:id="rId66"/>
    <hyperlink ref="G580" r:id="rId67"/>
    <hyperlink ref="G50" r:id="rId68"/>
    <hyperlink ref="G52" r:id="rId69"/>
    <hyperlink ref="G51" r:id="rId70"/>
    <hyperlink ref="G49" r:id="rId71"/>
    <hyperlink ref="G121" r:id="rId72"/>
    <hyperlink ref="G116" r:id="rId73"/>
    <hyperlink ref="G115" r:id="rId74"/>
    <hyperlink ref="G475" r:id="rId75"/>
    <hyperlink ref="G111" r:id="rId76" location="!/solicitud/list"/>
  </hyperlinks>
  <printOptions horizontalCentered="1"/>
  <pageMargins left="0.70866141732283472" right="0.70866141732283472" top="0.74803149606299213" bottom="0.74803149606299213" header="0.31496062992125984" footer="0.31496062992125984"/>
  <pageSetup scale="50" fitToWidth="0" orientation="landscape" r:id="rId77"/>
  <headerFooter>
    <oddFooter>&amp;CPágina &amp;P</oddFooter>
  </headerFooter>
  <rowBreaks count="36" manualBreakCount="36">
    <brk id="41" max="16383" man="1"/>
    <brk id="61" max="6" man="1"/>
    <brk id="97" max="6" man="1"/>
    <brk id="112" max="6" man="1"/>
    <brk id="121" max="6" man="1"/>
    <brk id="127" max="6" man="1"/>
    <brk id="134" max="6" man="1"/>
    <brk id="138" max="6" man="1"/>
    <brk id="143" max="6" man="1"/>
    <brk id="144" max="6" man="1"/>
    <brk id="150" max="6" man="1"/>
    <brk id="154" max="6" man="1"/>
    <brk id="160" max="6" man="1"/>
    <brk id="164" max="6" man="1"/>
    <brk id="171" max="6" man="1"/>
    <brk id="174" max="6" man="1"/>
    <brk id="184" max="6" man="1"/>
    <brk id="190" max="6" man="1"/>
    <brk id="197" max="6" man="1"/>
    <brk id="207" max="6" man="1"/>
    <brk id="215" max="6" man="1"/>
    <brk id="231" max="6" man="1"/>
    <brk id="240" max="6" man="1"/>
    <brk id="270" max="6" man="1"/>
    <brk id="276" max="6" man="1"/>
    <brk id="353" max="6" man="1"/>
    <brk id="577" max="6" man="1"/>
    <brk id="623" max="6" man="1"/>
    <brk id="625" max="6" man="1"/>
    <brk id="640" max="6" man="1"/>
    <brk id="675" max="6" man="1"/>
    <brk id="700" max="6" man="1"/>
    <brk id="712" max="6" man="1"/>
    <brk id="723" max="6" man="1"/>
    <brk id="768" max="6" man="1"/>
    <brk id="795" max="6" man="1"/>
  </rowBreaks>
  <drawing r:id="rId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FINAL 2025</vt:lpstr>
      <vt:lpstr>Hoja1</vt:lpstr>
      <vt:lpstr>'INFORME FINAL 2025'!Área_de_impresión</vt:lpstr>
      <vt:lpstr>'INFORME FINAL 2025'!Títulos_a_imprimir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Monica Ramona Ortiz Gimenez</cp:lastModifiedBy>
  <cp:lastPrinted>2026-01-13T12:13:51Z</cp:lastPrinted>
  <dcterms:created xsi:type="dcterms:W3CDTF">2020-06-23T19:35:00Z</dcterms:created>
  <dcterms:modified xsi:type="dcterms:W3CDTF">2026-01-20T10:31:55Z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