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2026 RENDICION DE CUENTAS AL CIUDADANO\"/>
    </mc:Choice>
  </mc:AlternateContent>
  <bookViews>
    <workbookView xWindow="0" yWindow="0" windowWidth="28800" windowHeight="11835"/>
  </bookViews>
  <sheets>
    <sheet name="1ERINFORMEPARCIAL2026" sheetId="1" r:id="rId1"/>
    <sheet name="Hoja1" sheetId="2" r:id="rId2"/>
  </sheets>
  <externalReferences>
    <externalReference r:id="rId3"/>
  </externalReferences>
  <definedNames>
    <definedName name="_xlnm.Print_Area" localSheetId="0">'1ERINFORMEPARCIAL2026'!$A$1:$G$447</definedName>
    <definedName name="_xlnm.Print_Titles" localSheetId="0">'1ERINFORMEPARCIAL2026'!$1:$10</definedName>
  </definedNames>
  <calcPr calcId="162913"/>
  <fileRecoveryPr repairLoad="1"/>
</workbook>
</file>

<file path=xl/calcChain.xml><?xml version="1.0" encoding="utf-8"?>
<calcChain xmlns="http://schemas.openxmlformats.org/spreadsheetml/2006/main">
  <c r="F313" i="1" l="1"/>
  <c r="F312" i="1"/>
  <c r="F310" i="1"/>
  <c r="F309" i="1"/>
  <c r="F308" i="1"/>
  <c r="F307" i="1"/>
  <c r="F305" i="1"/>
  <c r="F304" i="1"/>
  <c r="F302" i="1"/>
  <c r="F301" i="1"/>
  <c r="F300" i="1"/>
  <c r="F296" i="1"/>
  <c r="F295" i="1"/>
  <c r="F294" i="1"/>
  <c r="F293" i="1"/>
  <c r="F292" i="1"/>
  <c r="F291" i="1"/>
  <c r="F290" i="1"/>
  <c r="F288" i="1"/>
  <c r="F287" i="1"/>
  <c r="F286" i="1"/>
  <c r="F285" i="1"/>
  <c r="F284" i="1"/>
  <c r="F283" i="1"/>
  <c r="F282" i="1"/>
  <c r="F281" i="1"/>
  <c r="F279" i="1"/>
  <c r="F278" i="1"/>
  <c r="F277" i="1"/>
  <c r="F276" i="1"/>
  <c r="F275" i="1"/>
  <c r="F274" i="1"/>
  <c r="E311" i="1"/>
  <c r="E306" i="1"/>
  <c r="E298" i="1"/>
  <c r="E289" i="1"/>
  <c r="E280" i="1"/>
  <c r="E273" i="1"/>
  <c r="D311" i="1"/>
  <c r="D306" i="1"/>
  <c r="D298" i="1"/>
  <c r="D289" i="1"/>
  <c r="D280" i="1"/>
  <c r="D273" i="1"/>
  <c r="F298" i="1" l="1"/>
  <c r="F280" i="1"/>
  <c r="F306" i="1"/>
  <c r="F311" i="1"/>
  <c r="F289" i="1"/>
  <c r="E315" i="1"/>
  <c r="D315" i="1"/>
  <c r="F273" i="1"/>
  <c r="F315" i="1" l="1"/>
  <c r="D235" i="1"/>
  <c r="D234" i="1"/>
  <c r="B234" i="1"/>
  <c r="C338" i="1" l="1"/>
  <c r="C337" i="1"/>
  <c r="C336" i="1"/>
  <c r="C335" i="1"/>
  <c r="A22" i="1" l="1"/>
  <c r="A25" i="1" s="1"/>
  <c r="A27" i="1" s="1"/>
  <c r="A28" i="1" s="1"/>
  <c r="A30" i="1" s="1"/>
  <c r="A32" i="1" s="1"/>
  <c r="A34" i="1" s="1"/>
  <c r="A36" i="1" s="1"/>
  <c r="A37" i="1" s="1"/>
  <c r="A39" i="1" s="1"/>
  <c r="A41" i="1" s="1"/>
  <c r="A43" i="1" s="1"/>
  <c r="A45" i="1" s="1"/>
</calcChain>
</file>

<file path=xl/sharedStrings.xml><?xml version="1.0" encoding="utf-8"?>
<sst xmlns="http://schemas.openxmlformats.org/spreadsheetml/2006/main" count="1250" uniqueCount="881">
  <si>
    <t>1- PRESENTACIÓN</t>
  </si>
  <si>
    <t>Institución:</t>
  </si>
  <si>
    <t>Misión institucional</t>
  </si>
  <si>
    <t>Nro.</t>
  </si>
  <si>
    <t>Dependencia</t>
  </si>
  <si>
    <t>Responsable</t>
  </si>
  <si>
    <t>Cargo que Ocupa</t>
  </si>
  <si>
    <t>Priorización</t>
  </si>
  <si>
    <t>Vinculación POI, PEI, PND, ODS.</t>
  </si>
  <si>
    <t>Justificaciones</t>
  </si>
  <si>
    <t xml:space="preserve">Evidencia </t>
  </si>
  <si>
    <t>Mes</t>
  </si>
  <si>
    <t>Nivel de Cumplimiento (%)</t>
  </si>
  <si>
    <t>Cantidad de Consultas</t>
  </si>
  <si>
    <t>Respondidos</t>
  </si>
  <si>
    <t>N°</t>
  </si>
  <si>
    <t>Descripción</t>
  </si>
  <si>
    <t>Objetivo</t>
  </si>
  <si>
    <t>Metas</t>
  </si>
  <si>
    <t>Población Beneficiaria</t>
  </si>
  <si>
    <t>Porcentaje de Ejecución</t>
  </si>
  <si>
    <t>Evidencia (Informe de Avance de Metas - SPR)</t>
  </si>
  <si>
    <t>ID</t>
  </si>
  <si>
    <t>Objeto</t>
  </si>
  <si>
    <t>Valor del Contrato</t>
  </si>
  <si>
    <t>Proveedor Adjudicado</t>
  </si>
  <si>
    <t>Enlace DNCP</t>
  </si>
  <si>
    <t>Presupuestado</t>
  </si>
  <si>
    <t>Saldos</t>
  </si>
  <si>
    <t>Evidencia (Enlace Ley 5189)</t>
  </si>
  <si>
    <t>Evidencia</t>
  </si>
  <si>
    <t>Denominación</t>
  </si>
  <si>
    <t>Dependencia Responsable del Canal de Participación</t>
  </si>
  <si>
    <t>Evidencia (Página Web, Buzón de SQR, Etc.)</t>
  </si>
  <si>
    <t>Ticket Numero</t>
  </si>
  <si>
    <t>Fecha Ingreso</t>
  </si>
  <si>
    <t>Estado</t>
  </si>
  <si>
    <t>Evidencia (Enlace Ley 5282/14)</t>
  </si>
  <si>
    <t>Informe de referencia</t>
  </si>
  <si>
    <t>Periodo</t>
  </si>
  <si>
    <t>Cantidad de Miembros del CRCC:</t>
  </si>
  <si>
    <t>Total Mujeres:</t>
  </si>
  <si>
    <t>Total Hombres :</t>
  </si>
  <si>
    <t>Nivel de Cumplimiento</t>
  </si>
  <si>
    <t>Total nivel directivo o rango superior:</t>
  </si>
  <si>
    <t>Calificación MECIP de la Contraloría General de la República (CGR)</t>
  </si>
  <si>
    <t xml:space="preserve">Tema </t>
  </si>
  <si>
    <t>Fecha</t>
  </si>
  <si>
    <t>Fecha de Contrato</t>
  </si>
  <si>
    <t>Enlace Portal de Denuncias de la SENAC</t>
  </si>
  <si>
    <t>Nro. Informe</t>
  </si>
  <si>
    <t>Producto (actividades, materiales, insumos, etc)</t>
  </si>
  <si>
    <t>Enlace</t>
  </si>
  <si>
    <t>Enlace Evidencias</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</si>
  <si>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</si>
  <si>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</si>
  <si>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</si>
  <si>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</si>
  <si>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</si>
  <si>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</si>
  <si>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3.2 Nivel de Cumplimiento  de Minimo de Información Disponible - Transparencia Activa Ley 5282/14</t>
  </si>
  <si>
    <t>3.3 Nivel de Cumplimiento de Respuestas a Consultas Ciudadanas - Transparencia Pasiva Ley N° 5282/14</t>
  </si>
  <si>
    <t xml:space="preserve">Objeto de Gasto </t>
  </si>
  <si>
    <t>3.5 Contrataciones realizadas</t>
  </si>
  <si>
    <t>3.6 Ejecución Financiera</t>
  </si>
  <si>
    <t>2.1. Resolución de Aprobación y Anexo de Plan de Rendición de Cuentas</t>
  </si>
  <si>
    <t>2.2 Plan de Rendición de Cuentas. (Copiar abajo link de acceso directo)</t>
  </si>
  <si>
    <t xml:space="preserve">Cantidad de hombres </t>
  </si>
  <si>
    <t>Cantidad de mujeres</t>
  </si>
  <si>
    <t>No Respondidos o Reconsideradas</t>
  </si>
  <si>
    <t>DIRECCION NACIONAL DE AERONAUTICA CIVIL - DINAC</t>
  </si>
  <si>
    <t>Unidad de Transparencia y Anticorrupción</t>
  </si>
  <si>
    <t>Dirección de Aeronáutica</t>
  </si>
  <si>
    <t>Dirección de Meteorología e Hidrología</t>
  </si>
  <si>
    <t>Secretaría General</t>
  </si>
  <si>
    <t>Auditoría Interna</t>
  </si>
  <si>
    <t>Coordinación General de Tecnología de Información y Comunicación</t>
  </si>
  <si>
    <t>Coordinación General de Talento Humano</t>
  </si>
  <si>
    <t>Secretaría Comunicacional</t>
  </si>
  <si>
    <t>Lic. Antonio Sanabria Orue</t>
  </si>
  <si>
    <t>Lic. Lidia Graciela Cáceres Ocampos</t>
  </si>
  <si>
    <t xml:space="preserve">Coordinadora General </t>
  </si>
  <si>
    <t>Gerente de Normas de Navegación Aérea</t>
  </si>
  <si>
    <t>Gerente de Proyectos de Inversión</t>
  </si>
  <si>
    <t>Secretaria Comunicacional</t>
  </si>
  <si>
    <t>http://www.dinac.gov.py/v3/index.php/transparencia-y-anticorrupcion-dinac/ley-5282-14-art-8-acceso-a-la-informacion-publica</t>
  </si>
  <si>
    <t>http://www.dinac.gov.py/v3/index.php/transparencia-y-anticorrupcion-dinac/informacion-publica-ley-5189-2014</t>
  </si>
  <si>
    <t>No aplica</t>
  </si>
  <si>
    <t>Línea baja operacional Centro Meteorológico Nacional</t>
  </si>
  <si>
    <t>Línea telefónica 24/7</t>
  </si>
  <si>
    <t>Departamento de Análisis y Predicción del Tiempo</t>
  </si>
  <si>
    <t>Línea baja operacional Aeropuerto Internacional Silvio Pettirossi.</t>
  </si>
  <si>
    <t>Departamento Meteorología Aeronáutica - AISP</t>
  </si>
  <si>
    <t>Página web institucional en guaraní.</t>
  </si>
  <si>
    <t>Traducción de las cabeceras de página al idioma guaraní.</t>
  </si>
  <si>
    <t>www.meteorologia.gov.py</t>
  </si>
  <si>
    <t>Dirección de Aeropuerto</t>
  </si>
  <si>
    <t>Logros alcanzados:</t>
  </si>
  <si>
    <t>b) Cumplimiento de las disposiciones legales vigentes, en tiempo y forma.</t>
  </si>
  <si>
    <t>SUBDIRECCION DE NAVEGACION AEREA -SDNA</t>
  </si>
  <si>
    <t>TRABAJOS AEREOS</t>
  </si>
  <si>
    <t>REGLAMENTOS NACIONALES - DE NAVEGACION AEREA</t>
  </si>
  <si>
    <t>GERENCIA DE NORMAS DE AERODROMOS Y AYUDAS TERRESTRES - GNAGA</t>
  </si>
  <si>
    <t>PLAN ANUAL DE INSPECTORIA DE AERODROMOS (IAGA)</t>
  </si>
  <si>
    <t>SUBDIRECCION DE TRANSPORTE AEREO - STA</t>
  </si>
  <si>
    <t>GERENCIA DE LICENCIAS AL PERSONAL AERONÁUTICO</t>
  </si>
  <si>
    <t>OTORGAMIENTO DE LICENCIAS, AUTORIZACIONES ESPECIALES, CONVALIDACIONES Y CONVERSIONES DE LICENCIAS.</t>
  </si>
  <si>
    <t>EMISIÓN DE DICTÁMENES</t>
  </si>
  <si>
    <t>VIGILANCIA</t>
  </si>
  <si>
    <t>CUMPLIMIENTO DE NORMAS AERONÁUTICAS.</t>
  </si>
  <si>
    <t>SEGURIDAD OPERACIONAL</t>
  </si>
  <si>
    <t>COMUNIDAD AERONAUTICA</t>
  </si>
  <si>
    <t>USUARIO, COMUNIDAD AERONÁUTICA.</t>
  </si>
  <si>
    <t>DIRECCIÓN DE AERONÁUTICA</t>
  </si>
  <si>
    <t>DIRECCIÓN DE METEOROLOGÍA E HIDROLOGÍA</t>
  </si>
  <si>
    <t>Abg. Cynthia Miguela Servian Aranda</t>
  </si>
  <si>
    <t xml:space="preserve">Jefe de Gabinete </t>
  </si>
  <si>
    <t>Gabinete</t>
  </si>
  <si>
    <t>Lic. Fabio Joel Camacho Rojas</t>
  </si>
  <si>
    <t>MECIP</t>
  </si>
  <si>
    <t xml:space="preserve">C.P. Fredy Anthony Garay Torres </t>
  </si>
  <si>
    <t>Coordinador MECIP</t>
  </si>
  <si>
    <t>Auditor Senior</t>
  </si>
  <si>
    <t>Abg. Natalia Maria Acuña Ferreira</t>
  </si>
  <si>
    <t>Coordinadora Gestion de Documentos</t>
  </si>
  <si>
    <t>3.1 Nivel de Cumplimiento  de Mínimo de Información Disponible - Transparencia Activa Ley 5189/14</t>
  </si>
  <si>
    <t>Línea baja operacional Aeropuerto Internacional Guaraní</t>
  </si>
  <si>
    <t>Departamento Meteorología Aeronáutica - AIG</t>
  </si>
  <si>
    <t>http://www.dinac.gov.py/v3/index.php/dinac/subdirecciones/sub-direccion-de-navegacion-aerea/item/2422-politica-y-objetivos-de-calidad-de-la-gnna]</t>
  </si>
  <si>
    <t xml:space="preserve">FOMENTAR SERVICIOS AÉREOS NACIONALES E INTERNACIONALES </t>
  </si>
  <si>
    <t>ESTABLECER BASES DE IGUAL OPORTUNIDAD A UN COSTO COMPETITIVO, FACILITANDO A LAS LINEAS AEREAS EL DISEÑO DE SUS RUTAS.</t>
  </si>
  <si>
    <t>http://www.dinac.gov.py/v3/index.php/dinac/subdirecciones/sub-direccion-de-transporte-aereo</t>
  </si>
  <si>
    <t>CUMPLIMINETO DE COMPETENCIAS TECNICAS AERONAUTICAS</t>
  </si>
  <si>
    <t>ESTABLECER LA NORMATIVA QUE PERMITA LA OPERACIÓN Y EL DESARROLLO DEL SECTOR AERONÁUTICO NACIONAL, FISCALIZANDO EFICAZMENTE EL CUMPLIMIENTO DE  LAS OPERACIONES Y AERONAVEGABILIDAD DE LA AVIACIÓN GENERAL, COMERCIAL Y CERTIFICACIÓN DE EXPLOTADORES DE SERVICIOS AÉREOS. APLICANDO LOS PROGRAMAS DE PREVENCIÓN CORRESPONDIENTES</t>
  </si>
  <si>
    <t>http://www.dinac.gov.py/v3/index.php/dinac/subdirecciones/sub-direccion-de-normas-de-vuelo/item/57-subdireccion-de-normas-de-vuelo</t>
  </si>
  <si>
    <t>SUBDIRECCION DE SEGURIDAD DE LA AVIACION CIVIL - SAVSEC</t>
  </si>
  <si>
    <t xml:space="preserve">SEGURIDAD OPERACIONAL </t>
  </si>
  <si>
    <t xml:space="preserve">SEGURIDAD OPERACIONAL  </t>
  </si>
  <si>
    <t>NORMAS Y REGLAMENTOS  ACTUALIZADOS CONFORME A LA AMDT OACI</t>
  </si>
  <si>
    <t>ACTUALIZACION DEL REGLAMENTO</t>
  </si>
  <si>
    <t>RESPUESTAS A EXPEDIENTES</t>
  </si>
  <si>
    <t>CERTIFICADOS DE AERONAVEGABILIDAD</t>
  </si>
  <si>
    <t>EMITIR CERTIFICADO DE AERONAVEGABILIDAD</t>
  </si>
  <si>
    <t>USUARIOS DE SERVICIOS AERONAUTICOS</t>
  </si>
  <si>
    <t>Lic. Gustavo Artemio Rodriguez Britez</t>
  </si>
  <si>
    <t>Mejorar el modelo de gestión institucional</t>
  </si>
  <si>
    <t>Promover el fortalecimiento de los sistemas de vigilancia de la aviación civil, así como la mejora en la conectividad aérea y la protección del ambiente</t>
  </si>
  <si>
    <t>Servicios Aeroportuarios</t>
  </si>
  <si>
    <t>Mejorar la gestión y la infraestructura aeroportuaria y de navegación aérea</t>
  </si>
  <si>
    <t>Servicios Meteorológicos</t>
  </si>
  <si>
    <t>Garantizar y optimizar la prestación de los Servicios Meteorológicos, Climáticos e Hidrológicos</t>
  </si>
  <si>
    <t>Servicios de Formación en Aeronáutica</t>
  </si>
  <si>
    <t>Promover la formación de técnicos aeronáuticos acorde a la demanda de la industria</t>
  </si>
  <si>
    <t>Transferencias Consolidables</t>
  </si>
  <si>
    <t>Se ha dado cumplimiento a las disposiciones contempladas en la Ley de Presupuesto vigente, en tiempo y forma.</t>
  </si>
  <si>
    <t>Estaciones Meteorológicas operando*100/Estaciones Meteorológicas Instaladas</t>
  </si>
  <si>
    <t>https://www.meteorologia.gov.py/emas/</t>
  </si>
  <si>
    <t>Estaciones Hidrológicas operando*100/Estaciones Hidrológicas Instaladas</t>
  </si>
  <si>
    <t>https://www.meteorologia.gov.py/nivel-rio/indexautomatica.php</t>
  </si>
  <si>
    <t>SECRETARÍA GENERAL</t>
  </si>
  <si>
    <t>Coordinación MECIP - CGTIC - Secretaría General</t>
  </si>
  <si>
    <t>Resolución DINAC N° 667/2023 de fecha 16 de mayo de 2023.</t>
  </si>
  <si>
    <t>Aprobación del Procedimiento Administrativo de Buzones Físicos y Digital de quejas, reclamos, sugerencias, reconocimientos y/o felicitaciones  (QRSR) de la Dirección Nacional de Aeronáutica Civil</t>
  </si>
  <si>
    <t xml:space="preserve">Documentación Administrativa </t>
  </si>
  <si>
    <t>Lic. Maria Lourdes Aveiro Galeano</t>
  </si>
  <si>
    <t>Profesional Departamento de Contabilidad</t>
  </si>
  <si>
    <t>SUBDIRECCION DE NORMAS DE NAVEGACION AEREA</t>
  </si>
  <si>
    <t>https://www.dinac.gov.py/v3/index.php/dinac/subdirecciones/sub-direccion-de-navegacion-aerea/item/2419-encuesta-de-satisfacion-al-cliente-gerencia-de-sistema-de-gestion-de-calidad</t>
  </si>
  <si>
    <t>https://www.dinac.gov.py/v3/index.php/dinac/subdirecciones/sub-direccion-de-navegacion-aerea/item/2417-registro-de-reclamo-gerencia-de-sistema-de-gestion-de-calidad</t>
  </si>
  <si>
    <t>https://www.dinac.gov.py/v3/index.php/dinac/subdirecciones/sub-direccion-de-seguridad-de-la-aviacion-civil/item/2420-encuesta-de-satisfacion-al-cliente-gerencia-de-sistema-de-gestion-de-calidad-avsec</t>
  </si>
  <si>
    <t>https://www.dinac.gov.py/v3/index.php/dinac/subdirecciones/sub-direccion-de-seguridad-de-la-aviacion-civil/item/2418-registro-de-reclamo-gerencia-de-sistema-de-gestion-de-calidad-avsec</t>
  </si>
  <si>
    <t>LISTADO DE AERÓDROMO HABILITADOS</t>
  </si>
  <si>
    <t>GERENCIA DE NORMAS DE AERODROMOS Y AYUDAS TERRESTRES</t>
  </si>
  <si>
    <t>http://www.dinac.gov.py/v3/index.php/dinac/direcciones/direccion-de-aeronautica/item/103-pistas-rurales</t>
  </si>
  <si>
    <t>REQUISITOS PARA OPERACIONES CON DRON</t>
  </si>
  <si>
    <t>GERENCIA DE NORMAS DE NAVEGACION AEREA</t>
  </si>
  <si>
    <t>http://www.dinac.gov.py/v3/index.php/dinac/direcciones/direccion-de-aeronautica/itemlist/category/174-drone</t>
  </si>
  <si>
    <t>PROCEDIMIENTO PARA PARACAIDISMO Y AFINES</t>
  </si>
  <si>
    <t>http://www.dinac.gov.py/v3/index.php/component/k2/item/2648-comunicado-procedimiento-para-lanzamiento-de-paracaidistas-y-afines</t>
  </si>
  <si>
    <t>COMUNICADO - TASAS PARA ACTIVIDADES AÉREAS VARIAS</t>
  </si>
  <si>
    <t>https://www.dinac.gov.py/v3/index.php/dinac/subdirecciones/sub-direccion-de-transporte-aereo/item/2789-comunicado-tasas-para-actividades-aereas-varias</t>
  </si>
  <si>
    <t>DIRECCIÓN DE AERONAUTICA</t>
  </si>
  <si>
    <t>COORDINACION GENERAL DE TALENTO HUMANO</t>
  </si>
  <si>
    <t>https://www.dinac.gov.py/v3/index.php/documentos1/item/2541-buzon-de-sugerencias-quejas-y-reclamos</t>
  </si>
  <si>
    <t>DIRECCION DE METEOROLOGÍA E HIDROLOGÍA</t>
  </si>
  <si>
    <t>TARIFAS PARA LAS ACTIVIDADES AEREAS</t>
  </si>
  <si>
    <t>CUMPLIMIENTO DEL DECRETO 8701/2012</t>
  </si>
  <si>
    <t>RESOLUCION DINAC N° 315/2023</t>
  </si>
  <si>
    <t>DIRECCIÓN DE AEROPUERTOS</t>
  </si>
  <si>
    <t>Resultados Logrados</t>
  </si>
  <si>
    <t>Comunidad Aeronáutica en General</t>
  </si>
  <si>
    <t>Infraestructura adecuada para prestar Servicios Aeroportuarios</t>
  </si>
  <si>
    <t>Optima prestacion de los servicios Aeroportuarios</t>
  </si>
  <si>
    <t>Asesoria Juridica</t>
  </si>
  <si>
    <t>INAC</t>
  </si>
  <si>
    <t>Asesor Juridico</t>
  </si>
  <si>
    <t>Gerente Administrativo</t>
  </si>
  <si>
    <t>Observación: Las siglas VCHGO significa Viceministerio de Capital Humano y Gestion Organizacional - Reporte de Monitoreo de la Ley 5189/2014</t>
  </si>
  <si>
    <t xml:space="preserve">Jefe de Departamento de Cargos y Salarios </t>
  </si>
  <si>
    <t>Dr. Gustavo Rolando Caceres Roman</t>
  </si>
  <si>
    <t>Lic. Jorge Antonio Perez Salinas</t>
  </si>
  <si>
    <t>ASESORIA JURIDICA</t>
  </si>
  <si>
    <t>Proximo a verificar la normativa vigente en materia de implementacion del idioma guarani, a los efectos de realizar los tramites de rigor</t>
  </si>
  <si>
    <t>POLITICA Y OBJETIVO DE LA CALIDAD</t>
  </si>
  <si>
    <t>No aplica.</t>
  </si>
  <si>
    <t>Ministerio de Economia y Finanzas</t>
  </si>
  <si>
    <t>4- PARTICIPACIÓN CIUDADANA</t>
  </si>
  <si>
    <t>4.1. Canales de Participación Ciudadana existentes a la fecha.</t>
  </si>
  <si>
    <t>4.2. Participación y difusión en idioma Guaraní</t>
  </si>
  <si>
    <t>4.3 Diagnostico "The Integrity app"</t>
  </si>
  <si>
    <t>5- INDICADORES MISIONALES DE RENDICIÓN DE CUENTAS AL CIUDADANO</t>
  </si>
  <si>
    <t>5.1- Indicadores Misionales Identificados</t>
  </si>
  <si>
    <t>7- CONTROL INTERNO Y EXTERNO</t>
  </si>
  <si>
    <t xml:space="preserve">8- DESCRIPCIÓN CUALITATIVA DE LOGROS ALCANZADOS </t>
  </si>
  <si>
    <t>7.2 Modelo Estándar de Control Interno para las Instituciones Públicas del Paraguay</t>
  </si>
  <si>
    <t>5.2 Gestión de Riesgos de Corrupción</t>
  </si>
  <si>
    <t>1°</t>
  </si>
  <si>
    <t>Mecanismos de participación ciudadana a nivel institucional</t>
  </si>
  <si>
    <t>Buzones de quejas y sugerencias</t>
  </si>
  <si>
    <t>2°</t>
  </si>
  <si>
    <t>Transparencia activa y pasiva de información pública institucional</t>
  </si>
  <si>
    <t>3°</t>
  </si>
  <si>
    <t>Canales de denuncias ciudadanas con seguimieto periódico</t>
  </si>
  <si>
    <t>Implementación de canales de diálogo social y participación ciudadana para la consulta y el monitoreo de políticas públicas.</t>
  </si>
  <si>
    <t>https://denuncias.gov.py/portal-publico</t>
  </si>
  <si>
    <t>4°</t>
  </si>
  <si>
    <t>Cumplimiento de requisito C.4.3 Rendición de Cuentas de la Norma de Requisitos Mínimos 2015</t>
  </si>
  <si>
    <t xml:space="preserve">La rendición de cuentas se refiere al derecho que tiene la ciudadanía a estar informada con repecto a la gestión de las entidades públicas y al deber de la Máxima Autoridad de informar el resultado de su gestión , así como también se refiere a la obligación que tiene toda entidad pública de informar a los organismos de control sobre los asuntos pertinentes a su gestión y al uso de los recursos públicos. La mayor transparencia en la Gestión Pública y el desarrollo de una cultura de Rendición de Cuentas presenta avances importantes que contribuyen al mejor ejercicio de los derechos ciudadanos y a promover el desarrollo social. </t>
  </si>
  <si>
    <t>http://www.dinac.gov.py/v3/index.php/transparencia-y-anticorrupcion-dinac/rendicion-de-cuentas-al-ciudadano</t>
  </si>
  <si>
    <t>UNIDAD DE TRANSPARENCIA Y ANTICORRUPCION</t>
  </si>
  <si>
    <t>PARTICIPACION CIUDADANA</t>
  </si>
  <si>
    <t>SERVICIOS PERSONALES</t>
  </si>
  <si>
    <t>REMUNERACIONES BASICAS</t>
  </si>
  <si>
    <t>REMUNERACIONES TEMPORALES</t>
  </si>
  <si>
    <t>ASIGNACIONES COMPLEMENTARIAS</t>
  </si>
  <si>
    <t>PERSONAL CONTRATADO</t>
  </si>
  <si>
    <t>OTROS GASTOS DEL PERSONAL</t>
  </si>
  <si>
    <t>SERVICIOS NO PERSONALES</t>
  </si>
  <si>
    <t>SERVICIOS BASICOS</t>
  </si>
  <si>
    <t>TRANSPORTE Y ALMACENAJE</t>
  </si>
  <si>
    <t>PASAJES Y VIATICOS</t>
  </si>
  <si>
    <t>GASTOS POR SERVICIO DE ASEO, MANTENIMIENTO Y REPARACIONES</t>
  </si>
  <si>
    <t>ALQUILERES Y DERECHOS</t>
  </si>
  <si>
    <t>SERVICIOS TECNICOS Y PROFESIONALES</t>
  </si>
  <si>
    <t>OTROS SERVICIOS EN GENERAL</t>
  </si>
  <si>
    <t>SERVICIOS DE CAPACITACION Y ADIESTRAMIENTO</t>
  </si>
  <si>
    <t>BIENES DE CONSUMO E INSUMOS</t>
  </si>
  <si>
    <t>PRODUCTOS ALIMENTICIOS</t>
  </si>
  <si>
    <t>TEXTILES Y VESTUARIOS</t>
  </si>
  <si>
    <t>PRODUCTOS DE PAPEL, CARTON E IMPRESOS</t>
  </si>
  <si>
    <t>PRODUCTOS E INSTRUMENTOS QUIMICOS Y MEDICINALES</t>
  </si>
  <si>
    <t>COMBUSTIBLES Y LUBRICANTES</t>
  </si>
  <si>
    <t>OTROS BIENES DE CONSUMO</t>
  </si>
  <si>
    <t>INVERSION FISICA</t>
  </si>
  <si>
    <t>ADQUISICION DE INMUEBLES</t>
  </si>
  <si>
    <t>CONSTRUCCIONES</t>
  </si>
  <si>
    <t>ADQUISICION DE MAQUINARIAS, EQUIPOS Y HERRAMIENTAS EN GENERAL</t>
  </si>
  <si>
    <t>ADQUISICION DE EQUIPOS DE OFICINA Y COMPUTACION</t>
  </si>
  <si>
    <t>ADQUISICION DE ACTIVOS INTANGIBLES</t>
  </si>
  <si>
    <t>OTROS GASTOS DE INVERSION Y REPARACION MAYORES</t>
  </si>
  <si>
    <t>TRANSFERENCIAS</t>
  </si>
  <si>
    <t>TRANSFERENCIAS CONSOLIDABLES CORRIENTES AL SECTOR PUBLICO</t>
  </si>
  <si>
    <t>TRANSFERENCIAS CORRIENTES AL SECTOR PRIVADO</t>
  </si>
  <si>
    <t>TRANSFERENCIAS CORRIENTES AL SECTOR EXTERNO</t>
  </si>
  <si>
    <t xml:space="preserve">OTROS GASTOS   </t>
  </si>
  <si>
    <t>PAGO DE IMPUESTOS, TASAS, GASTOS JUDICIALES Y OTROS</t>
  </si>
  <si>
    <t>DEVOLUCION DE IMPUESTOS Y OTROS INGRESOS NO TRIBUTARIOS</t>
  </si>
  <si>
    <t>DEUDAS PENDIENTES DE PAGO DE GASTOS CORRIENTES DE EJERCICIOS</t>
  </si>
  <si>
    <t>TOTAL GENERAL</t>
  </si>
  <si>
    <t>Traslado fisico de servidores de la SENAC a la sede de la CGR. Los portales web de la anterior SENAC no estan operativos hasta nuevo aviso</t>
  </si>
  <si>
    <t>Observación: Publicado en la pagina de la DINAC. Las siglas CGR significa Contraloria General de la Republica - Portal de Transparencia Activa de la CGR</t>
  </si>
  <si>
    <t>Abg. Maria Liz Viveros de Bazan</t>
  </si>
  <si>
    <t>Ing. Crista Maria Solis Cuevas</t>
  </si>
  <si>
    <t>Lic. Junnior David Paez Alarcon</t>
  </si>
  <si>
    <t>Lic. Mario David Pereira Gimenez</t>
  </si>
  <si>
    <t>3.4- Servicios o Productos Misionales (Depende de la Naturaleza de la Misión Insitucional, puede abarcar un Programa o Proyecto)</t>
  </si>
  <si>
    <t>Gestión Administrativa Institucional</t>
  </si>
  <si>
    <t>https://www.dinac.gov.py/v3/index.php/transparencia-y-anticorrupcion-dinac/rendicion-de-cuentas-al-ciudadano</t>
  </si>
  <si>
    <t>Regulación de la Aviación Civil</t>
  </si>
  <si>
    <r>
      <rPr>
        <b/>
        <sz val="11"/>
        <color rgb="FF000000"/>
        <rFont val="Calibri"/>
        <family val="2"/>
        <scheme val="minor"/>
      </rPr>
      <t xml:space="preserve">CGR: </t>
    </r>
    <r>
      <rPr>
        <sz val="11"/>
        <color rgb="FF000000"/>
        <rFont val="Calibri"/>
        <family val="2"/>
        <scheme val="minor"/>
      </rPr>
      <t xml:space="preserve">El órgano rector y coordinador del régimen de integridad, transparencia y prevención de la corrupción es la </t>
    </r>
    <r>
      <rPr>
        <b/>
        <sz val="11"/>
        <color rgb="FF000000"/>
        <rFont val="Calibri"/>
        <family val="2"/>
        <scheme val="minor"/>
      </rPr>
      <t>Contraloría General de la Republica</t>
    </r>
    <r>
      <rPr>
        <sz val="11"/>
        <color rgb="FF000000"/>
        <rFont val="Calibri"/>
        <family val="2"/>
        <scheme val="minor"/>
      </rPr>
      <t xml:space="preserve"> en adelante CGR, en el marco de sus funciones y atribuciones constitucionales y legales, de conformidad a lo dispuesto en la Ley Nº 7389/2024</t>
    </r>
  </si>
  <si>
    <t>A la espera de nuevos lineamientos de la Contraloria General de la Republica CGR, sobre este componente.</t>
  </si>
  <si>
    <t>Mg. Mercedes Patricia Samaniego Colman</t>
  </si>
  <si>
    <t xml:space="preserve">COBRO DE TASAS VIGENTES </t>
  </si>
  <si>
    <t xml:space="preserve">CERTIFICADO ISO 9001: 2015 PARA EL SISTEMA DE GESTIÓN DE NORMAS DE NAVEGACIÓN AÉREA. </t>
  </si>
  <si>
    <t xml:space="preserve">ELABORACIÓN DE NORMAS Y REGLAMENTOS PARA LOS SERVICIOS DE NAVEGACIÓN AÉREA </t>
  </si>
  <si>
    <t>MANTENER UN SISTEMA DE GESTION DE CALIDAD ACORDE CON LOS DELINEAMIENTOS DE LA NORMA ISO 9001-2015, PARA CUMPLIR CON LOS ESTANDARES DE LA OACI</t>
  </si>
  <si>
    <t xml:space="preserve">ASIGNACIÓN DE AERONAVES </t>
  </si>
  <si>
    <t>CUMPLIMIENTO DE NORMATIVAS</t>
  </si>
  <si>
    <t>COMUNIDAD AERONAUTICA NACIONAL E INTERNACIONAL</t>
  </si>
  <si>
    <t>CODIGO BINARIO ASIGNADO</t>
  </si>
  <si>
    <t>GERENCIA DE INSPECCION DE LOS SERVICIOS DE NAVEGACION AEREA  - GIANS</t>
  </si>
  <si>
    <t xml:space="preserve">VIGILANCIA CONTINUA DE LOS SERVICIOS DE NAVEGACION AEREA </t>
  </si>
  <si>
    <t>PROVEEDOR DE SERVICIOS Y COMUNIDAD AERONAUTICA</t>
  </si>
  <si>
    <t>REGLAMENTOS DE SANCIONES  PARA LOS PROVEEDORES DE SERVICIO</t>
  </si>
  <si>
    <t>NORMAS Y REGLAMENTOS ACTUALIZADOS</t>
  </si>
  <si>
    <t>HABILITACION DE AERÓDROMO Y HELIPUERTOS DE USO PRIVADO</t>
  </si>
  <si>
    <t>GERENCIA DE SISTEMA DE GESTIÓN DE CALIDAD - DAC</t>
  </si>
  <si>
    <t>PROCESOS CERTIFICADOS POR LAS NORMAS ISO 9001:2015</t>
  </si>
  <si>
    <t>MANTENER LOS PROCESOS CERTIFICADOS EN CADA ÁREA QUE CUENTA CON LA CERTIFICACIÓN - SAVSEC</t>
  </si>
  <si>
    <t>MANTENER CERTIFICACIÓN VIGENTE</t>
  </si>
  <si>
    <t xml:space="preserve">DAC, ÁREAS CON CERTIFICACIÓN Y COMUNIDAD AERONÁUTICA Y PARTES INTERESADAS </t>
  </si>
  <si>
    <t xml:space="preserve">AUDITORIAS INTERNAS Y EXTERNAS SATISFACTORIAS </t>
  </si>
  <si>
    <t>CERTIFICADO DE CALIDAD VIGENTE</t>
  </si>
  <si>
    <t>MANTENER LOS PROCESOS CERTIFICADOS EN CADA ÁREA QUE CUENTA CON LA CERTIFICACIÓN - GNAGA</t>
  </si>
  <si>
    <t>MANTENER LOS PROCESOS CERTIFICADOS EN CADA ÁREA QUE CUENTA CON LA CERTIFICACIÓN - GNNA</t>
  </si>
  <si>
    <t>VERIFICACIÓN DE COMPETENCIA TCP</t>
  </si>
  <si>
    <t>SEGÚN SOLICITUD</t>
  </si>
  <si>
    <t xml:space="preserve">COMUNIDAD AERONAUTICA </t>
  </si>
  <si>
    <t>INFORME DE VERIFICACIÓN</t>
  </si>
  <si>
    <t>GERENCIA DE AERONAVEGABILIDAD- AIR</t>
  </si>
  <si>
    <t>NOTA GAIR</t>
  </si>
  <si>
    <t xml:space="preserve">CONTROL Y VIGILANCIA DE LA EXPEDICIÓN DE LOS CERTIFICADOS MÉDICOS AERONÁUTICOS (CMA) </t>
  </si>
  <si>
    <t xml:space="preserve"> LA PROTECCION CONTRA ACTOS DE INTERFERENCIA ILICITA PARA ELLO ELABORA Y MANTIENE ACTUALIZADA LAS NORMAS NACIONALES</t>
  </si>
  <si>
    <t>1) REVISAR INTEGRAMENTE QUE LOS PROGRAMAS DE SEGURIDAD, PROCEDIMIENTOS, ORIENTACIONES TECNICAS, DE OPERADORES AEREOPORTUARIOS, EXPLOTADORES DE AERONAVES Y PROVEEDORES DE SERVICIOSAEROPORTUARIOS CUMPLAN CON LAS NORMATIVAS EMANADAS Y/O ADOPTADAS POR EL ESTADO PARAGUAYO</t>
  </si>
  <si>
    <t>AEROPUERTOS, EXPLOTADORES DE AERONAVES, PROVEEDORES DE SERVICIOS, OTROS</t>
  </si>
  <si>
    <t>2) PLANIFICAR Y EJECUTAR LAS ACTIVIDADES DE VIGILANCIA PARA VERIFICAR LA EFICACIA DE LAS MEDIDAS DE SEGURIDAD APLICADAS POR LAS ENTIDADES CON RESPONSABILIDAD EN MATERIA DE SEGURIDAD DE AVIACION CIVIL, CONFORME AL ALCANCE DEFINIDO POR EL SISTEMA DE GESTION DE CALIDAD</t>
  </si>
  <si>
    <t>AUDITORIAS DE SEGURIDAD, INSPECCIONES, PRUEBAS</t>
  </si>
  <si>
    <t>INFORMES DE AUDITORIAS, ACTAS DE INSPECCION, INFORME DE PRUEBAS, INVESTIGACIÓN DE SEGURIDAD AVSEC</t>
  </si>
  <si>
    <t>DIRECCION DE AERONAUTICA</t>
  </si>
  <si>
    <t xml:space="preserve">DIRECCION DE METEOROLOGIA E HIDROLOGIA </t>
  </si>
  <si>
    <t>7 millones de habitantes</t>
  </si>
  <si>
    <t>10 Cuotas</t>
  </si>
  <si>
    <t>Buzón de Queja de las áreas internas de la DINAC.</t>
  </si>
  <si>
    <t>Resolución DINAC N° 667/2023</t>
  </si>
  <si>
    <t>Utilización del idioma Guaraní, en cumplimiento a la Ley de Lenguas N° 4251/2010.</t>
  </si>
  <si>
    <r>
      <rPr>
        <b/>
        <sz val="11"/>
        <color rgb="FF000000"/>
        <rFont val="Calibri"/>
        <family val="2"/>
        <scheme val="minor"/>
      </rPr>
      <t xml:space="preserve">CGR: </t>
    </r>
    <r>
      <rPr>
        <sz val="11"/>
        <color rgb="FF000000"/>
        <rFont val="Calibri"/>
        <family val="2"/>
        <scheme val="minor"/>
      </rPr>
      <t xml:space="preserve">El órgano rector y coordinador del régimen de integridad, transparencia y prevención de la corrupción es la </t>
    </r>
    <r>
      <rPr>
        <b/>
        <sz val="11"/>
        <color rgb="FF000000"/>
        <rFont val="Calibri"/>
        <family val="2"/>
        <scheme val="minor"/>
      </rPr>
      <t>Contraloría General de la Republica</t>
    </r>
    <r>
      <rPr>
        <sz val="11"/>
        <color rgb="FF000000"/>
        <rFont val="Calibri"/>
        <family val="2"/>
        <scheme val="minor"/>
      </rPr>
      <t xml:space="preserve"> en adelante CGR, en el marco de sus funciones y atribuciones constitucionales y legales, de conformidad a lo dispuesto en la Ley Nº 7389/2024.</t>
    </r>
  </si>
  <si>
    <t>Actividades</t>
  </si>
  <si>
    <t>Meta/Objetivo</t>
  </si>
  <si>
    <t>Operativizar los productos de ambos departamentos (Pronósticos hidrológicos y monitoreo hidrológico)</t>
  </si>
  <si>
    <t>Usuarios en general, y en particular los sectores de hidrología.</t>
  </si>
  <si>
    <t>******</t>
  </si>
  <si>
    <t>Presentar una proyección semanal del nivel del río en los principales puertos del río Paraguay.</t>
  </si>
  <si>
    <t>Usuarios varios: SEN, ANNP, MOPC, MADES, entre otros.</t>
  </si>
  <si>
    <t>Presentar mapas trimestrales sobre las condiciones de la precipitación, su anomalía así como el índice estandarizado de precipitación para las principales cuencas del país y la región.</t>
  </si>
  <si>
    <t>Usuarios en general, y en particular los sectores de hidrología, agricultura, entre otros.</t>
  </si>
  <si>
    <t>Presentar mapas mensuales sobre las condiciones de la precipitación, su anomalía así como el índice estandarizado de precipitación para las principales cuencas del país y la región.</t>
  </si>
  <si>
    <t>https://www.meteorologia.gov.py/wp-content/uploads/2025/09/Monitoreo-Mensual-Cuencas.pdf</t>
  </si>
  <si>
    <t xml:space="preserve">Boletín de resúmen hidrológico mensual </t>
  </si>
  <si>
    <t>Presentar un resumen de las estadísticas mensuales del nivel del río Paraguay en los principales puertos de análisis.</t>
  </si>
  <si>
    <t>Boletín de Pronóstico hidrológico mensual</t>
  </si>
  <si>
    <t>Presentar las perspectivas del nivel del río Paraguay para un horizonte de pronóstico de 1 mes.</t>
  </si>
  <si>
    <t>Usuarios en general, SEN, ANNP, MOPC, MADES y en particular los sectores de hidrología.</t>
  </si>
  <si>
    <t>Boletín de Pronóstico hidrológico trimestral</t>
  </si>
  <si>
    <t>Presentar las perspectivas trimestrales del nivel del río Paraguay.</t>
  </si>
  <si>
    <t>https://www.meteorologia.gov.py/wp-content/uploads/2025/09/Pronostico-Hidrologico-Trimestral_SON.pdf</t>
  </si>
  <si>
    <t>Actualizacion del nivel del río tanto en puertos del río Paraguay como Paraná</t>
  </si>
  <si>
    <t>Carga y actualización de datos de nivel del río de distintos puertos del río Paraguay y Paraná.</t>
  </si>
  <si>
    <t>https://www.meteorologia.gov.py/nivel-rio/indexconvencional.php</t>
  </si>
  <si>
    <t>Boletines de pronóstico de caudales Río Paraguay y Paraná</t>
  </si>
  <si>
    <t>Presentar las perspectivas de caudales en los principales puertos del río Paraguay y Paraná.</t>
  </si>
  <si>
    <t>https://www.meteorologia.gov.py/pronostico-de-caudales/</t>
  </si>
  <si>
    <t>Coordinación de trabajos entre los países miembros.</t>
  </si>
  <si>
    <t>Entrega de pedidos</t>
  </si>
  <si>
    <t>Procesamiento de pedidos provenientes del departamento de Servicios al público de la DMH (entrega de datos de caudal y nivel según requerimiento de los interesados).</t>
  </si>
  <si>
    <t>Observaciones horarias EMAS, Informes meteorologicos climatologicos e hidrologicos.Rescate de datos.</t>
  </si>
  <si>
    <t>Mantener la vigilancia, monitoreo y predicción meteorológica, climática e hidrológica a corto y mediano plazo para  el Paraguay, de alta calidad y confiabilidad, que contribuyan con la protección de la vida,  la seguridad y los bienes de los habitantes  de la República en general  y,  en particular  del sector de la navegación aérea nacional e internacional, los sectores agropecuarios, hidroeléctricos, transporte fluvial  y el medio ambiente.</t>
  </si>
  <si>
    <t>Poblacion en General</t>
  </si>
  <si>
    <t xml:space="preserve">Poblacion de los distintos sectores informados. </t>
  </si>
  <si>
    <t xml:space="preserve">Informes mensuales de Avance de Metas Poductivas </t>
  </si>
  <si>
    <t>Dar atención a los requerimientos, servicios o productos de información meteorológica e hidrológica a usuarios externos ocacionales o frecuentes.</t>
  </si>
  <si>
    <t>Proveer Información meteorológica e hidrológica para el público.</t>
  </si>
  <si>
    <t>Cumplir con las solicitudes de datos de los Usuarios.</t>
  </si>
  <si>
    <t>Público en General</t>
  </si>
  <si>
    <t>Informes elaborados</t>
  </si>
  <si>
    <t>Archivos de la Gerencia Administrativa.</t>
  </si>
  <si>
    <t>https://www.meteorologia.gov.py/publicaciones/</t>
  </si>
  <si>
    <t>Boletín de Perspectivas Climáticas: Gestión de datos e informes nacionales, regionales y global para elaborar informes trimestral y mapas a escala trimestral.</t>
  </si>
  <si>
    <t>Difundir resultados de predicciones estimando la probabilidad de que ciertas condiciones sean inhabitualmente frecuentes, persistentes o intensas en un periodo de tres meses.</t>
  </si>
  <si>
    <t>Usuarios en general, y en particular los sectores de hidrología, agricultura, salud y otros</t>
  </si>
  <si>
    <t>Evaluar el comportamiento de los acumulados de lluvias diaramente con relación a los valores normales y su progresión durante el año en curso.</t>
  </si>
  <si>
    <t>Evaluar el comportamiento de los acumulados de lluvias mensuales con relación a los valores normales y su progresión durante el año en curso.</t>
  </si>
  <si>
    <t>Evaluar el comportamiento de los acumulados de lluvias trimestrales con relación a los valores normales y su progresión durante el año en curso.</t>
  </si>
  <si>
    <t xml:space="preserve"> Pronóstico Subestacional a 15 días</t>
  </si>
  <si>
    <t>Brindar información confiable sobre condiciones meteorológicas esperadas hasta 15 días, para apoyar la toma de decisiones en la agricultura, gestión de recursos hídricos, protección civil y otros sectores sensibles al clima.</t>
  </si>
  <si>
    <t>Participación FORO HIDROCLIMÁTICO</t>
  </si>
  <si>
    <t>Presentación sobre productos de monitoreo climático y pronóstico climático para los próximos meses.</t>
  </si>
  <si>
    <t xml:space="preserve">GESTIÓN PARA LA ELABORACIÓN DE BOLETINES METEOROLÓGICOS DIARIOS </t>
  </si>
  <si>
    <t>BRINDAR PRONOSTICOS DEL TIEMPO A 5 DIAS PARA LA CAPITAL DEL PAIS Y A 3 DIAS PARA LAS CAPITALES DEPARTAMENTALES</t>
  </si>
  <si>
    <t>INFORMAR A LA PROBLACIÓN CON LOS PRONOSTICOS DIARIOS DE LAS POSIBLES CONDICIONES FUTURAS DEL TIEMPO</t>
  </si>
  <si>
    <t>USUSARIO EN GENERAL</t>
  </si>
  <si>
    <t>GESTIÓN PARA LA ELABORACIÓN DE BOLETINES ESPECIALES</t>
  </si>
  <si>
    <t>BRINDAR PERSPECTIVAS DE LAS CONDICIONES ATIPICAS O SEVERAS DEL TIEMPO PREVISTAS</t>
  </si>
  <si>
    <t xml:space="preserve">CONTRIBUIR A SALVAGUARDAR LAS VIDAS Y BIENES DE LAS PERSONAS </t>
  </si>
  <si>
    <t>INFORMAR A LA POBLACIÓN EN GENERAL ANTE EVENTOS ADEVERSOS DEL TIEMPO</t>
  </si>
  <si>
    <t>https://www.meteorologia.gov.py/wp-content/uploads/2023/04/</t>
  </si>
  <si>
    <t xml:space="preserve">GESTIÓN PARA LA ELABORACIÓN DE BOLETINES METEOROLÓGICOS DIARIOS  ESPECIALES PARA FIN DE SEMANA, FECHAS FESTIVAS, ACONTECIMIENTOS DE MASIVA CONCURRENCIA, USUARIOS EN GENERAL. </t>
  </si>
  <si>
    <t xml:space="preserve">ELABORAR Y BRINDAR PRONOSTICOS METEOROLOGICOS ACTUALIZADOS PARA LOS DIFERENTES USUARIOS, DE MANERA PERSONALIZADA </t>
  </si>
  <si>
    <t>BRINDAR INFORMACION SOBRE LAS CONDICONES DEL TIEMPO PREVISTAS PARAEN FORMA PERSONALIZADA PARA CADA USUARIO SOLICITANTE</t>
  </si>
  <si>
    <t xml:space="preserve">PROVEER INFORMACION OPORTUNA </t>
  </si>
  <si>
    <t>BRINDAR DATOS METEOROLÓGICOS EN LA VERTICAL DE LA ATMÓSFERA</t>
  </si>
  <si>
    <t xml:space="preserve">PROVEER DATOS DE ALTURA PARA LA COMUNIDAD INTERNACIONAL E INTERNACIONAL. </t>
  </si>
  <si>
    <t xml:space="preserve">DATOS OPORTUNOS </t>
  </si>
  <si>
    <t>GESTIÓN PARA LANZAMIENTO DE RADIO SONDEOS DIARIOS DESDE EL AISP</t>
  </si>
  <si>
    <t xml:space="preserve">COMUNIDAD AERONÁUTICA, COMUNIDAD INTERNACIONAL Y NACIONAL. </t>
  </si>
  <si>
    <t xml:space="preserve">https://weather.uwyo.edu/upperair/sounding.htmhttps://rawinsonde.com/thunder_app/  </t>
  </si>
  <si>
    <t>GESTION PARA LA ELABORACION DE MENSAJES OPMET AISP-AIG Y AERODROMOS INTERIOR</t>
  </si>
  <si>
    <t xml:space="preserve">ELABORAR INFORMACION Y MENSAJES METEOROLÓGICA AERONÁUTICOS </t>
  </si>
  <si>
    <t>BRINDAR INFORMACION AERONÁUTICA ACERCA DE LAS CONDICIONES EN CADA AEROPUERTO, COMO ASI TAMBIEN UN PRONOSTICO  PARA DICHOS AIG Y AISP.</t>
  </si>
  <si>
    <t>COMUNIDAD AERONÁUTICA</t>
  </si>
  <si>
    <t>GARANTIZAR LAS OPERACIONES AERONAUTICAS</t>
  </si>
  <si>
    <t>CAPACITACIÓN DEL FUNCIONARIO TÉCNICO OPERATIVO.</t>
  </si>
  <si>
    <t>COMUNIDAD NACIONAL E INTERNACIONAL</t>
  </si>
  <si>
    <t>ADVERTIR A LA COMUNIDAD NACIONAL E INTERNACIONAL SOBRE LA POSIBLE OCURRENCIA DE EVENTOS METEOROLÓGICOS DE ALTO IMPACTO</t>
  </si>
  <si>
    <t>PROPORCIONAR INFROMACIÓN METEOROLÓGICA ESTANDARIZADA A LA COMUNIDAD NACIONAL E INTERNACIONAL</t>
  </si>
  <si>
    <t>https://severeweather.wmo.int/v2/index.html</t>
  </si>
  <si>
    <t xml:space="preserve">GARANTIZAR A LA OPERATIVIDAD DE LOS SISTEMAS DE OBSERVACION   </t>
  </si>
  <si>
    <t>VIGILANCIA ATMOSFÉRICA PARA LA PRESTACIÓN DE SERVICIOS</t>
  </si>
  <si>
    <t>TRANSMISIÓN DE MENSAJES CODIFICADOS EN CLAVE SYNOP</t>
  </si>
  <si>
    <t>USUARIOS AERONÁUTICOS Y METEOROLÓGICOS, POBLACIÓN GENERAL</t>
  </si>
  <si>
    <t>https://www.meteorologia.gov.py/sinop/</t>
  </si>
  <si>
    <t>GENERACIÓN DE DATOS DE LAS REDES DE ESTACIONES AUTOMÁTICAS ADMINISTRADAS POR LA DMH CADA 10 MINUTOS</t>
  </si>
  <si>
    <t>VIGILANCIA DE LOS SISTEMAS DE ATMOSFÉRICOS</t>
  </si>
  <si>
    <t>FACILITAR IMÁGENES DE SATÉLITE CADA 10 MINUTOS EN 7 BANDAS</t>
  </si>
  <si>
    <t>https://www.meteorologia.gov.py/satelite-goes-16/</t>
  </si>
  <si>
    <t>USUARIOS AERONÁUTICOS Y METEOROLÓGICOS</t>
  </si>
  <si>
    <t>https://www.meteorologia.gov.py/radar/</t>
  </si>
  <si>
    <t>Ambito de Aplicación</t>
  </si>
  <si>
    <t>Cantidad de Riesgos detectados</t>
  </si>
  <si>
    <t>Descripción del Riesgo de corrupción</t>
  </si>
  <si>
    <t>Medidas de mitigación</t>
  </si>
  <si>
    <t>SAVSEC</t>
  </si>
  <si>
    <t xml:space="preserve">MR - DPAVSEC </t>
  </si>
  <si>
    <t xml:space="preserve">CÓDIGO: MR - DAIPAVSEC </t>
  </si>
  <si>
    <t xml:space="preserve"> ELABORAR NORMAS Y REGLAMENTOS PARA LOS SERVICIOS DE NAVEGACIÓN AÉREA, DE CONFORMIDAD CON LOS PROCEDIMIENTOS Y ESTÁNDARES DE LA CALIDAD, LA LEGISLACIÓN NACIONAL E INTERNACIONAL Y LAS RECOMENDACIONES DE LA OACI.</t>
  </si>
  <si>
    <t>INFORMES DE EVALUACION DE SISTEMAS CNS/ATM</t>
  </si>
  <si>
    <t>INFORMES/ EVALUACION MENSUALES DE INCURSION EN PISTA, INCIDENCIAS ACC-U, INCIDENCIAS TWR, MOVIMIENTO DE AERONAVES POR AEROVIAS.</t>
  </si>
  <si>
    <t>AREAS AFECTADAS INTERNAS</t>
  </si>
  <si>
    <t>INFORMES DE INCURSION EN PISTA, INCIDENCIAS ACC-U, INCIDENCIAS TWR, MOVIMIENTO DE AERONAVES POR AEROVIAS.</t>
  </si>
  <si>
    <t>INFORMES MENSUAL DE INCURSION EN PISTA, INCIDENCIAS ACC-U, INCIDENCIAS TWR, MOVIMIENTO DE AERONAVES POR AEROVIAS.</t>
  </si>
  <si>
    <t>AUDITORIA EXTERNA DE RE-CERTIFICACIÓN FINALIZADO.</t>
  </si>
  <si>
    <t>GERENCIA DE NORMAS DE NAVEGACION AEREA - GNNA</t>
  </si>
  <si>
    <t>SOCIALIZAR</t>
  </si>
  <si>
    <t>CUMPLIDO</t>
  </si>
  <si>
    <t>IMPULSAR Y MANTENER POLITICA AEROCOMERCIAL DE CIELOS ABIERTOS, GRADUALMENTE CON TODOS LOS ESTADOS MIEMBROS DE LA OACI</t>
  </si>
  <si>
    <t>GESTIONAR Y ACTUALIZAR INSTRUMENTOS BILATERALES Y MULTILATERALES LIBERALIZADOS E INCENTIVOS ECONOMICOS A LOS EXPLOTADORES AEREOS.</t>
  </si>
  <si>
    <t xml:space="preserve">1) IMPLEMENTAR POLÍTICAS INSTITUCIONALES DE IMPACTO NACIONAL E INTERNACIONAL ORIENTADAS AL DESARROLLO DE LA AVIACIÓN </t>
  </si>
  <si>
    <t>MEMORANDUM Y NOTAS P/DINAC</t>
  </si>
  <si>
    <t xml:space="preserve">2) ADOPTAR POLÍTICAS DE TRANSPORTE AÉREO QUE FOMENTEN SERVICIOS AEROCOMERCIALES NACIONALES E INTERNACIONALES CONFORME A LEYES Y REGLAMENTOS PARA PROMOVER SU DESARROLLO; INTEGRACIÓN DE LA REGIÓN; COORDINAR LAS RELACIONES DE DINAC CON ORGANISMOS INTERNACIONALES DE AVIACIÓN CIVIL, FOMENTAR CREACIÓN DE UN CENTRO DE CONVERGENCIA  DE VUELOS INTERNACIONALES E IMPULSAR INCENTIVOS ECONÓMICOS A LAS COMPAÑÍAS AÉREAS DE PASAJEROS Y CARGA.                                                                                                                                                                                          </t>
  </si>
  <si>
    <t>3) REALIZAR LOS ESTUDIOS ECONÓMICOS NECESARIOS PARA DETERMINAR LOS COSTOS DE EXPLOTACIÓN DEL TRANSPORTE AÉREO, LAS TARIFAS DE LOS SERVICIOS AEROCOMERCIALES COMO TAMBIÉN DISPONER DE DATOS ESTADÍSTICOS DE LA AVIACIÓN CIVIL PARA REALIZAR ESTUDIOS ECONÓMICOS DEL TRANSPORTE AÉREO NACIONAL E INTERNACIONAL.</t>
  </si>
  <si>
    <t>4) AUDITAR A LOS EXPLOTADORES TITULARES DE  CERTIFICADO VIGENTE RELATIVO A AUTORIDADES DE LA AVIACIÓN CIVIL NACIONAL E INTERNACIONAL,  A FIN DE VERIFICAR LA CAPACIDAD ECONÓMICA FINANCIERA DEL MISMO.</t>
  </si>
  <si>
    <t>GERENCIA DE ESTUDIOS ECONOMICOS - GEE</t>
  </si>
  <si>
    <t xml:space="preserve">NOTAS DAC/STA DE COMUNICACIÓN A LAS DISTINTAS EMPRESAS TITULARES DE CESA, COA, CIAC/CEAC Y OMA </t>
  </si>
  <si>
    <t>COMUNICACIÓN</t>
  </si>
  <si>
    <t>NIL</t>
  </si>
  <si>
    <t>GERENCIA DE REGULACION DE LOS SERVICIOS AEROCOMERCIALES - GRSA</t>
  </si>
  <si>
    <t>SUBDIRECCION DE NORMAS DE VUELO - SNDV</t>
  </si>
  <si>
    <t>VERIFICACIÓN LOGRADA</t>
  </si>
  <si>
    <t>INSPECCIONES DE RAMPA</t>
  </si>
  <si>
    <t>REALIZAR INSPECCIONES EN RAMPA</t>
  </si>
  <si>
    <t>EXPLOTADORES AÉREOS EXTRANJEROS</t>
  </si>
  <si>
    <t>INFORME DE INSPECCIÓN</t>
  </si>
  <si>
    <t>REVISIÓN Y APROBACIÓN DE MANUALES</t>
  </si>
  <si>
    <t>REVISAR MODIFICACIONES A MANUALES DE LOS EXPLOTADORES</t>
  </si>
  <si>
    <t>EXPLOTADORES AÉREOS NACIONALES</t>
  </si>
  <si>
    <t>SOLICITUD DE VUELOS NO REGULARES</t>
  </si>
  <si>
    <t xml:space="preserve">OPERADORES AÉREOS                                                                                                                                                                                                                                 </t>
  </si>
  <si>
    <t>AUTORIZACIONES EMITIDAS</t>
  </si>
  <si>
    <t>REUNION PARA CERTIFICACIÓN</t>
  </si>
  <si>
    <t>FORTALECER EL MERCADO AÉREO</t>
  </si>
  <si>
    <t>EXPLOTADORES AÉREOS NACIONALES E INTERNACIONALES</t>
  </si>
  <si>
    <t>INFORME DE REUNIOES</t>
  </si>
  <si>
    <t>INFORME VARIOS</t>
  </si>
  <si>
    <t>GESTION ADMINISTRATIVA</t>
  </si>
  <si>
    <t>USUARIOS DE SERVICIOS AERONAUTICOS Y OTROS</t>
  </si>
  <si>
    <t>INFORMES ESCRITOS.</t>
  </si>
  <si>
    <t>APROBACIÓN OPERACIONAL RNAV/PBN</t>
  </si>
  <si>
    <t>EMITIR APROBACIÓN OPERACIONAL RNAV/PBN</t>
  </si>
  <si>
    <t>AVIACIÓN GENERAL</t>
  </si>
  <si>
    <t>APROBACIÓN EMITIDA</t>
  </si>
  <si>
    <t>GERENCIA DE OPERACIONES - GOPS</t>
  </si>
  <si>
    <t>CONTROL</t>
  </si>
  <si>
    <t xml:space="preserve">ACTIVIDADES DE CONTROL DE CALIDAD REALIZADAS </t>
  </si>
  <si>
    <t xml:space="preserve">DAR CUMPLIMIENTO A LA RESOLUCION DINAC N° 85/2023, POR LA QUE SE APUREBA EL ANUAL DE ACTIVIDADES DE CONTROL DE CALIDAD AÑO 2023 EN CUMPLIMIENTO A LOS REQUERIMIENTOS NORMATIVOS VIGENTES </t>
  </si>
  <si>
    <t>CUMPLIMIENTO DEL PLAN ANUAL DE CONTROL DE CALIDAD</t>
  </si>
  <si>
    <t xml:space="preserve">AEROPUERTOS, AERODROMOS, EXPLOTADORES DE AERONAVES, PROVEEDORES DE SERVICIOS </t>
  </si>
  <si>
    <t>IDENTIFICAR NIVELES DE CUMPLIMIENTO DE LAS NORAMTIVAS VIGENTES EN MATERIA DE SEGURIDAD DE LA AVIACION CIVIL</t>
  </si>
  <si>
    <t>Enlace publicación de VCHGO</t>
  </si>
  <si>
    <t>BIENES DE CAMBIO</t>
  </si>
  <si>
    <t>ADMINISTRACION DEL AEROPUERTO INTERNACIONAL "RAMON AMIN AYUB GONZALEZ"  -   SGEN</t>
  </si>
  <si>
    <t>Enero</t>
  </si>
  <si>
    <t>Febrero</t>
  </si>
  <si>
    <t>Marzo</t>
  </si>
  <si>
    <t>Enlace Portal de Transparencia de DINAC a CGR</t>
  </si>
  <si>
    <t>Enlace Portal AIP</t>
  </si>
  <si>
    <t>SEGURIDAD OPERACIONAL.-</t>
  </si>
  <si>
    <t xml:space="preserve">DAC </t>
  </si>
  <si>
    <t>EJECUCIÓN PRESUPUESTARIA</t>
  </si>
  <si>
    <t>EJECUTADO</t>
  </si>
  <si>
    <t xml:space="preserve">CERTIFICACIONES DE SEGURIDAD OPERACIONAL </t>
  </si>
  <si>
    <t>VIGILANCIA DE LOS SERVICIOS DE NAVEGACIÓN AÉREA POR PROCESOS CERTIFICADOS SEGÚN NORMA ISO 9001:2015, EN CUMPLIMIENTO A LOS ESTANDARES DE LA SEGURIDAD OPERACIONAL DE LA OACI.</t>
  </si>
  <si>
    <t>PROVEEDORES INTERNOS Y EXTERNOS, USUARIOS INTERNOS Y EXTERNOS, POBLACIÓN AERONAUTICA</t>
  </si>
  <si>
    <t>https://pyenresultados.rindiendocuentas.gov.py/PerfilEntidad?codEntidad=25-5&amp;codEntidad=25-5#programasActividades</t>
  </si>
  <si>
    <t>GERENCIA ADMINISTRATIVA - GA/DAC.</t>
  </si>
  <si>
    <t>TRANSPORTE</t>
  </si>
  <si>
    <t>MOVIMIENTOS DE AERONAVES</t>
  </si>
  <si>
    <t>VERIFICACIÓN DE COMPETENCIA PILOTOS</t>
  </si>
  <si>
    <t>APROBACIÓN OPERACIONAL RVSM</t>
  </si>
  <si>
    <t>EMITIR APROBACIÓN OPERACIONAL RVSM</t>
  </si>
  <si>
    <t>APROBACIÓN EMITIDAS (01)</t>
  </si>
  <si>
    <t>EMISION DE LIMITACIONES OPERACIONALES</t>
  </si>
  <si>
    <t>EMITIR LIMITACIONES OPERACIONALES</t>
  </si>
  <si>
    <t>LIMITACIONES OPERACIONALES EMITIDAS.</t>
  </si>
  <si>
    <t>VISITA TECNICA INTERNACIONAL</t>
  </si>
  <si>
    <t>SEGURIDADA DE LA AVIACIÓN</t>
  </si>
  <si>
    <t>CUMPLIMIENTO NORMATIVAS VIGENTES</t>
  </si>
  <si>
    <t>Operativo desde el tercer trimestre del 2023</t>
  </si>
  <si>
    <t>Boletin Altura diraia de ríos</t>
  </si>
  <si>
    <t>Poner a disposición de los usuarios gráficos de las variaciones dirias del nivel en los principales puertos de los río Paraguay y Paraná.</t>
  </si>
  <si>
    <t>Boletín de monitoreo trimestral del cuencas</t>
  </si>
  <si>
    <t>Boletín de monitoreo mensual del cuencas</t>
  </si>
  <si>
    <t>Participación en reuniones  virtuales mensuales de la Comsición Cuenca del Plata.</t>
  </si>
  <si>
    <t>BRINDAR INFORMACIÓN ACTUALIZADA ACERCA DE LA PERSPECTIVA DEL COMPORTAMIENTO DE LAS CONDICIONES ATMOSFERERICAS.</t>
  </si>
  <si>
    <t xml:space="preserve">APORTAR INFROMACIÓN OPOTRUNA PARA LA TOMA DE DECISIONES RELACIONADAS A LA PREDICCIÓN HIDROLÓGICA. </t>
  </si>
  <si>
    <t>FUNCIONARIOS, TOMADORES DE DECISIÓN Y POBLACIÓN EN GENERAL</t>
  </si>
  <si>
    <t>FORTALECER LAS CAPACIDADES DE PREVISÓN ANTE EVENTOS EXTREMOS RELACIONADOS AL TIEMPO</t>
  </si>
  <si>
    <t>DOTAR DE MAYOR CONOCIMIENTO AL PERSONAL TÉCNICO OPERATIVO SOBRE LOS DIFERENTES PRODUCTOS DE LOS MODELOS NUMÉRICOS DEL TIEMPO.</t>
  </si>
  <si>
    <t>FUNCIONARIOS DE LA DMH-DINAC</t>
  </si>
  <si>
    <t>RESOLUCION 1863/2025</t>
  </si>
  <si>
    <t xml:space="preserve">GESTION PARA LA EMISIÓN DE ALERTAS TEMPRANAS EN FORMATO CAP ( Protocolo de Alerta Común, C.A.P. (por sus siglas en inglés) </t>
  </si>
  <si>
    <t>Boletín Climatológico mensual: Gestión de datos e informes nacionales, regionales y global para elaborar informes mensual y mapas a escala mensual.</t>
  </si>
  <si>
    <t>Boletín Climatológico trimestral. Gestión de datos e informes nacionales, regionales y global para elaborar informes trimestral y mapas a escala trimestral.</t>
  </si>
  <si>
    <t>ADQUISICION DE EQUIPOS MILITARES Y DE SEGURIDAD</t>
  </si>
  <si>
    <t>COMPAÑÍAS AÉREAS, PASAJEROS, AUTORIDADES AERONAÚTICAS.</t>
  </si>
  <si>
    <t>Resultados Logrados (al 31/03/2026)</t>
  </si>
  <si>
    <t>Estado (Ejecución - Finiquitado) Primer Trimestre</t>
  </si>
  <si>
    <t>Ejecutado Ejercicio 2025 Primer Trimestre</t>
  </si>
  <si>
    <t>6- GESTIÓN DE DENUNCIAS</t>
  </si>
  <si>
    <t>MATRIZ DE INFORMACIÓN MINIMA PARA INFORME DE RENDICIÓN DE CUENTAS AL CIUDADANO - EJERCICIO 2026</t>
  </si>
  <si>
    <t>Lic. Ruth Lorena Gonzalez Ferreira</t>
  </si>
  <si>
    <t>Ing Maggi Noelia Amarilla</t>
  </si>
  <si>
    <t>Jefe de Dpto. de Sistemas Meteorologicos e Hidrologicos</t>
  </si>
  <si>
    <t>Sra. Fiorella Arami Caballero Ferreira</t>
  </si>
  <si>
    <t>Asistente</t>
  </si>
  <si>
    <t>Lic. Laura Maria Concepcion Oroa Ayala</t>
  </si>
  <si>
    <t>Lic. Mirna Concepcion Cespedes Ortiz</t>
  </si>
  <si>
    <t>Gerente de Planes y Programas</t>
  </si>
  <si>
    <t>Ing. Pablo Osmar Santacruz Diaz</t>
  </si>
  <si>
    <t>Abg. Nora Alcira Silva</t>
  </si>
  <si>
    <t>Jefe de Seccion Selección de Personas</t>
  </si>
  <si>
    <t>Abg. Ramon Martinez Martinez</t>
  </si>
  <si>
    <t>Profesional Sub Direccion de Planificacion</t>
  </si>
  <si>
    <t>Lic. Pamela Onorio Aranda</t>
  </si>
  <si>
    <t>Jefe Departamento Administrativo</t>
  </si>
  <si>
    <t>Mg. Gabriela Edith Falcon Peña</t>
  </si>
  <si>
    <t>Profesional Unidad de Transparencia y Anticorrupcion</t>
  </si>
  <si>
    <t>Sr. Fabio Andres Ramirez Cuevas</t>
  </si>
  <si>
    <t>Sub Dirección de Planificación</t>
  </si>
  <si>
    <t>Sub Dirección de Administración y Finanzas</t>
  </si>
  <si>
    <t>Gerente de Sistemas de Gestion de Calidad (D.A.)</t>
  </si>
  <si>
    <t>Gerente de Sistemas de Gestion de Calidad (D.M.H.)</t>
  </si>
  <si>
    <t xml:space="preserve">https://www.dinac.gov.py/v3/index.php/transparencia-y-anticorrupcion-dinac/rendicion-de-cuentas-al-ciudadano/item/2975-resolucion-n-300-2024 </t>
  </si>
  <si>
    <t xml:space="preserve">https://www.dinac.gov.py/v3/index.php/transparencia-y-anticorrupcion-dinac/rendicion-de-cuentas-al-ciudadano/item/3585-resolucion-n-206-2026 </t>
  </si>
  <si>
    <t>Lic. Wilmar de Jesus Villar Ocampos</t>
  </si>
  <si>
    <t>Jefe de Dpto, de Estadisticas de la Aviacion Civil</t>
  </si>
  <si>
    <t>Lic. Carlos Roberto Fernandez Gonzalez</t>
  </si>
  <si>
    <t>Coordinador General</t>
  </si>
  <si>
    <t>https://www.dinac.gov.py/v3/index.php/transparencia-y-anticorrupcion-dinac/informacion-publica-ley-5189-2014/item/3576-enero-2026-informacion-publica-ley-5189-2014</t>
  </si>
  <si>
    <t>https://www.dinac.gov.py/v3/index.php/transparencia-y-anticorrupcion-dinac/informacion-publica-ley-5189-2014/item/3594-febrero-2026-informacion-publica-ley-5189-2014</t>
  </si>
  <si>
    <t>https://www.dinac.gov.py/v3/index.php/transparencia-y-anticorrupcion-dinac/ley-5282-14-art-8-acceso-a-la-informacion-publica/item/3577-enero-2026-informacion-publica-ley-5282-2014</t>
  </si>
  <si>
    <t>https://www.dinac.gov.py/v3/index.php/transparencia-y-anticorrupcion-dinac/ley-5282-14-art-8-acceso-a-la-informacion-publica/item/3595-febrero-2026-informacion-publica-ley-5282-2014</t>
  </si>
  <si>
    <t>Nuevos lineamientos de la Contraloria General de la Republica CGR sobre este componente. Portal Nacional de Denuncias Ciudadanas - PNDC</t>
  </si>
  <si>
    <t>Planificar las acciones a desarrollar para erradicar o mitigar los riesgos que puedan afectar la integridad pública, como actos de corrupción o conflicto de intereses. Realizar controles preventivos en las dependencias misionales de la institución mediante constitución in-situ.</t>
  </si>
  <si>
    <t>https://www.dinac.gov.py/v3/index.php/transparencia-y-anticorrupcion-dinac/item/3561-plan-anual-de-transparencia-e-integridad-publica-institucional-correspondiente-al-ejercicio-fiscal-2026</t>
  </si>
  <si>
    <r>
      <t xml:space="preserve">Conforme al Memo UTA Nº 09/2026 de fecha: </t>
    </r>
    <r>
      <rPr>
        <b/>
        <sz val="11"/>
        <color rgb="FFFF0000"/>
        <rFont val="Calibri"/>
        <family val="2"/>
        <scheme val="minor"/>
      </rPr>
      <t xml:space="preserve"> 30 de enero del 2026</t>
    </r>
    <r>
      <rPr>
        <sz val="11"/>
        <color theme="1"/>
        <rFont val="Calibri"/>
        <family val="2"/>
        <scheme val="minor"/>
      </rPr>
      <t xml:space="preserve"> - Expediente DINAC Nº 265.782/2026, se remitio al Sub Director de Seguridad de la Aviacion Civil, solicitando desginación de funcionario para realizar trabajos en Equipo con la UTA.</t>
    </r>
  </si>
  <si>
    <r>
      <t xml:space="preserve">Conforme al Memo UTA Nº 10/2026 de fecha: </t>
    </r>
    <r>
      <rPr>
        <b/>
        <sz val="11"/>
        <color rgb="FFFF0000"/>
        <rFont val="Calibri"/>
        <family val="2"/>
        <scheme val="minor"/>
      </rPr>
      <t xml:space="preserve"> 30 de enero del 2026</t>
    </r>
    <r>
      <rPr>
        <sz val="11"/>
        <color theme="1"/>
        <rFont val="Calibri"/>
        <family val="2"/>
        <scheme val="minor"/>
      </rPr>
      <t xml:space="preserve"> - Expediente DINAC Nº 265.782/2026, se remitio al Coordinador de la Unidad Operativa de Contrataciones - UOC, solicitando desginación de funcionario para realizar trabajos en Equipo con la UTA.</t>
    </r>
  </si>
  <si>
    <r>
      <rPr>
        <b/>
        <sz val="11"/>
        <color rgb="FFFF0000"/>
        <rFont val="Calibri"/>
        <family val="2"/>
        <scheme val="minor"/>
      </rPr>
      <t>ACTA Nº 01/2026, de fecha: 17/2/2026</t>
    </r>
    <r>
      <rPr>
        <sz val="11"/>
        <color theme="1"/>
        <rFont val="Calibri"/>
        <family val="2"/>
        <scheme val="minor"/>
      </rPr>
      <t xml:space="preserve">, reunion desarrollada en Luque, cabecera norte Planeta Rojo oficina de la Gerencia de Normas AVSEC- Aeronautica, participantes: Abg. Rocio Morinigo, Abg. Gustavo Sandoval y Abg. Mario Marin de la Direccion de Aeronautica  y por parte de la UTA; Abg. Cynthia Servian Aranda y Abg. Guillermo Vaesken.  </t>
    </r>
  </si>
  <si>
    <r>
      <rPr>
        <b/>
        <sz val="11"/>
        <color rgb="FFFF0000"/>
        <rFont val="Calibri"/>
        <family val="2"/>
        <scheme val="minor"/>
      </rPr>
      <t>ACTA Nº 03/2026, de fecha: 20/1/2026,</t>
    </r>
    <r>
      <rPr>
        <sz val="11"/>
        <color theme="1"/>
        <rFont val="Calibri"/>
        <family val="2"/>
        <scheme val="minor"/>
      </rPr>
      <t xml:space="preserve"> reunion desarrollada en Luque, cabecera norte Planeta Rojo oficina de la Gerencia de Normas AVSEC- Aeronautica, participantes: Abg. Rocio Morinigo, Abg. Gustavo Sandoval y Abg. Mario Marin de la Direccion de Aeronautica  y por parte de la UTA; Abg. Cynthia Servian Aranda.</t>
    </r>
  </si>
  <si>
    <r>
      <rPr>
        <b/>
        <sz val="11"/>
        <color rgb="FFFF0000"/>
        <rFont val="Calibri"/>
        <family val="2"/>
        <scheme val="minor"/>
      </rPr>
      <t>ACTA Nº 04/2026, de fecha: 9/1/2026</t>
    </r>
    <r>
      <rPr>
        <sz val="11"/>
        <color theme="1"/>
        <rFont val="Calibri"/>
        <family val="2"/>
        <scheme val="minor"/>
      </rPr>
      <t xml:space="preserve">, reunion desarrollada en el Ministerio de Defensa Nacional, oficina de la UOC, participantes: Abg. Jorge Paiva Rocholl, Abg. Ruth Romina Valdez de UOC y por parte de la UTA; Abg. Cynthia Servian Aranda y Abg. Guillermo Vaesken.  </t>
    </r>
  </si>
  <si>
    <r>
      <rPr>
        <b/>
        <sz val="11"/>
        <color rgb="FFFF0000"/>
        <rFont val="Calibri"/>
        <family val="2"/>
        <scheme val="minor"/>
      </rPr>
      <t>ACTA Nº 01/2026, de fecha: 9/2/2026</t>
    </r>
    <r>
      <rPr>
        <sz val="11"/>
        <color theme="1"/>
        <rFont val="Calibri"/>
        <family val="2"/>
        <scheme val="minor"/>
      </rPr>
      <t xml:space="preserve">, reunion desarrollada en el Ministerio de Defensa Nacional, oficina de la UOC, participantes: Abg. Jorge Paiva Rocholl, Abg. Ruth Romina Valdez de UOC y por parte de la UTA; Abg. Cynthia Servian Aranda y Abg. Guillermo Vaesken.  </t>
    </r>
  </si>
  <si>
    <t>https://informacionpublica.paraguay.gov.py/#!/</t>
  </si>
  <si>
    <r>
      <t>TREINTA Y CINCO</t>
    </r>
    <r>
      <rPr>
        <sz val="11"/>
        <rFont val="Calibri"/>
        <family val="2"/>
        <scheme val="minor"/>
      </rPr>
      <t xml:space="preserve"> (35)</t>
    </r>
    <r>
      <rPr>
        <sz val="11"/>
        <color theme="1"/>
        <rFont val="Calibri"/>
        <family val="2"/>
        <scheme val="minor"/>
      </rPr>
      <t xml:space="preserve"> </t>
    </r>
  </si>
  <si>
    <t>INFORME PRIMER TRIMESTRE</t>
  </si>
  <si>
    <t xml:space="preserve">INFORME PRIMER TRIMESTRE - PUBLICADOS EN PAG WEB </t>
  </si>
  <si>
    <t>LOGRADO 100% PRIMER TRIMESTRE.</t>
  </si>
  <si>
    <t>CERTIFICADO OBTENIDO.</t>
  </si>
  <si>
    <t>ASIGNACION DE AERONAVES EMITIDAS (03) TRES</t>
  </si>
  <si>
    <t>APROBACION DE LOS DISTINTOS TRABAJOS AEREO                                           (LANZAMIENTO DE PARACAIDISTAS, VUELO DE DRON, FESTIVAL AEREO, JUEGO DE LUCES Y HUMO)</t>
  </si>
  <si>
    <t xml:space="preserve">Actualizados:
• DINAC R 2
• DINAC R3
• DINAC R4
• DINAC R5
• DINAC R10 Vol. I, II, III, IV, V, VI                                                                                              • DINAC R11 
• DINAC R12
• DINAC R 15 - SEGUNDA ENMIENDA DE LA SEXTA EDICIÓN.
• MANUAL AIM 10066 - APROBACIÓN DE LA VERSIÓN 2. DE APROBACION
• MANUAL DE CÁLCULO DE CAPACIDAD DE PISTA Y SECTOR ATC
• MANUAL DE GESTIÓN COLABORATIVA DE LA AFLUENCIA DE TRÁNSITO AÉREO (ATFM)  EN PROCESO DE ACTUALIZACION                                    </t>
  </si>
  <si>
    <t>CUMPLIMIENTO DEL PLAN ANUAL DE INSPECCIÓN / VIGILANCIA ANS.- PRIMER TRIMESTRE</t>
  </si>
  <si>
    <t>* PROVEEDORES DE SERVICIOS DE NAVEGACION AÉREA.
* COMUNIDAD AERONÁUTICA</t>
  </si>
  <si>
    <r>
      <t xml:space="preserve">                                                                                                                                                                                                                                                                                                                                                                                             </t>
    </r>
    <r>
      <rPr>
        <b/>
        <sz val="11"/>
        <color theme="1"/>
        <rFont val="Calibri"/>
        <family val="2"/>
        <scheme val="minor"/>
      </rPr>
      <t>AP. INTL. SIVIO PETTIROSSI (SGAS):</t>
    </r>
    <r>
      <rPr>
        <sz val="11"/>
        <color theme="1"/>
        <rFont val="Calibri"/>
        <family val="2"/>
        <scheme val="minor"/>
      </rPr>
      <t xml:space="preserve"> 
UNO (01) INSPECCIÓN REALIZADAS
- Resolución N° 115/2026
- Fecha de Inspeccion: 09 al 13
- Cumplimiento 100%
</t>
    </r>
    <r>
      <rPr>
        <b/>
        <sz val="11"/>
        <color theme="1"/>
        <rFont val="Calibri"/>
        <family val="2"/>
        <scheme val="minor"/>
      </rPr>
      <t>AP. INTL. TTE. RAMON AMIN AYUB GONZALEZ (SGEN):</t>
    </r>
    <r>
      <rPr>
        <sz val="11"/>
        <color theme="1"/>
        <rFont val="Calibri"/>
        <family val="2"/>
        <scheme val="minor"/>
      </rPr>
      <t xml:space="preserve">
uno (01) INSPECCIÓN REALIZADAS
- Resolución N° 362/2026
- Fecha de Inspección 18 al 20
</t>
    </r>
  </si>
  <si>
    <t xml:space="preserve"> PLAN ANUAL DE INSPECCION / VIGILANCIA APROBADO POR RESOLUCION N° 115/2026.-</t>
  </si>
  <si>
    <t xml:space="preserve">CUMPLIMIENTO DEL PLAN DE INSPECTORIA ANUAL 100% PRIMER TRIMESTRE
</t>
  </si>
  <si>
    <t>Res. N° 210/2026</t>
  </si>
  <si>
    <t>RES. N° 210/2026 "POR LA QUE SE APRUEBA EL PLAN ANUAL DE INSPECTORIA DE AERODROMOS - PERIODO 2026 DE LA GNAGA/SDNA/DAC-DINAC</t>
  </si>
  <si>
    <t>INCLUIR Y VINCULAR LOS RESULTADOS DE LOS CONTROLES DE VIGILANCIA ESTABLECIDOS EN EL PROGRAMA NACIONAL DE CONTROL DE CALIDAD (PNCC) AL REGLAMENTO DE FALTAS Y SANCIONES (RES N° 790/2013)</t>
  </si>
  <si>
    <t>CONSTANCIA DE CERTIFICACION DE SEGURIDAD   OPERACIONAL A LOS AERODROMOS Y HELIPUERTOS DE USO PRIVADO   70% ANUAL</t>
  </si>
  <si>
    <t>CERTIFICADOS ENTREGADOS (40)</t>
  </si>
  <si>
    <t>INFORMES DE CUANTIFICACION DE METAS.</t>
  </si>
  <si>
    <t>CERTIFICACION DE HABILITACION TECNICA (CHT)</t>
  </si>
  <si>
    <t>CONSTANCIA DE CERTIFICACION DE HABILITACION TECNICA META ANUAL (100)</t>
  </si>
  <si>
    <t xml:space="preserve">PROVEEDOR DE SERVICIOS </t>
  </si>
  <si>
    <t>CERTIFICADOS ENTREGADOS  (06)</t>
  </si>
  <si>
    <t>INFORME  DE PRIMER TRIMESTRE</t>
  </si>
  <si>
    <t>CERTIFICACION DEL AEROPUERTO INT. GUARANI</t>
  </si>
  <si>
    <t>ENTREGA DEL CERTIFICADO DE AERÓDROMO AL AIG</t>
  </si>
  <si>
    <t>RES. N° 2417/2025</t>
  </si>
  <si>
    <t>CERTIFICADO DE AERÓDROMO PUBLICADO EN LA AIP (CON EXCEPCIONES)</t>
  </si>
  <si>
    <t>CERTIFICADO DE CALIDAD OBTENIDO</t>
  </si>
  <si>
    <t>EJECUCION PRIMER TRIMESTRE</t>
  </si>
  <si>
    <t>INFORME DE GESTION PRIMER TRIMESTRE.</t>
  </si>
  <si>
    <t>PRIMER TRIMESTRE</t>
  </si>
  <si>
    <t>PRESUPUESTADO/EJECUTADO</t>
  </si>
  <si>
    <t>AVANCES DE NEGOCIACIONES CON LA REP. Del SALVADOR, Rep. Del REINO UNIDO Y BOLIVIA REUNION BILATERAL CON LA AAC DEL PERU</t>
  </si>
  <si>
    <t>EXTENCION DE RUTA Y NUEVA RUTA DE LA EMPRESA GOL LINEAS AEREAS Y AUMENTO DE FRECUENCIAS DE LA EMPRESA COPA AIRLINES</t>
  </si>
  <si>
    <t xml:space="preserve">
EVALUACIÓN DE DOCUMENTOS ECONOMICO-FINANCIEROS DE LOS SOLICITANTES DE CERTIFICADOS CESA, COA, OMA, CIAC/CEAC. REGISTRO DE TARIFAS DE PASAJES DE COMPAÑÍAS AÉREAS EN EL PAÍS. RECOPILACIÓN DE DATOS ESTADÍSTICOS DE LA AVIACIÓN CIVIL DE LAS OPERACIONES EN LOS AEROPUERTOS INTERNACIONALES SILVIO PETTIROSSI Y GUARANÍ (PASAJEROS, CARGA AÉREA Y AERONAVES).
</t>
  </si>
  <si>
    <t xml:space="preserve">DICTÁMENES, PROVIDENCIAS Y MEMORANDUM ECONOMICO-FINANCIERO.                                                FORMULARIOS DE IDENTIFICACIÓN Y REGISTRO TARIFARIO, CORREOS ELECTRÓNICOS.                                         DATOS ESTADÍSTICOS MENSUALES Y OTROS REPORTES REQUERIDOS. </t>
  </si>
  <si>
    <t>ANÁLISIS Y EVALUACIÓN DE LOS DOCUMENTOS ECONOMICO-FINANCIEROS PRESENTADOS POR LOS TITULARES DE UN CERTIFICADO CESA, OMA, CIAC/CEAC Y OMA EN EL MARCO DE LA AUDITORÍA  REALIZADA A LAS EMPRESAS QUE SOLICITAN LA RENOVACIÓN DE SU CERTIFICADO DINAC Y PARA LA VIGILANCIA CONTÍNUA.</t>
  </si>
  <si>
    <t>INFORME DE AUDITORÍA, DICTAMENES Y MEMORANDUM ECONOMICO-FINANCIERO PRIMER TRIMESTRE</t>
  </si>
  <si>
    <t>COMPAÑÍAS AÉREAS, ESCUELAS DE INSTRUCCIÓN, ORGANIZACIÓN DE MANTENIMIENTO APROBADAS, TRABAJO AÉREO</t>
  </si>
  <si>
    <t xml:space="preserve">MEMORANDUM, DICTAMEN, NOTAS P/DINAC Y PROYECTOS DE RESOLUCIONES. </t>
  </si>
  <si>
    <t>COMPAÑÍAS AÉREAS, PASAJEROS, AUTORIDAD AERONAÚTICA</t>
  </si>
  <si>
    <t xml:space="preserve">EXTENCION Y NUEVAS RUTAS </t>
  </si>
  <si>
    <t xml:space="preserve">REUNIONES BILATERALES </t>
  </si>
  <si>
    <t>SE OTORGARON DOS (2)</t>
  </si>
  <si>
    <t>DOCIENTOS SETENTA Y UNO  (271)</t>
  </si>
  <si>
    <t>CMA / INFORME PRIMER TRIMESTRE</t>
  </si>
  <si>
    <t>INFORME PRIMER TRIMESTRE-DICTAMEN</t>
  </si>
  <si>
    <t>CENTRO DE INSTRUCCIÓN DE AERONAUTICA CIVIL (CIAC)</t>
  </si>
  <si>
    <t>CUATRO (4) INSPECCION</t>
  </si>
  <si>
    <t>INFORME PRIMER TRIMESTRE-ACTA</t>
  </si>
  <si>
    <t>DOCE (12) CERTIFICADOS. PRIMER TRIMESTRE</t>
  </si>
  <si>
    <t>DOCE (12) CERTIFICADOS EMITIDOS PRIMER TRIMESTRE</t>
  </si>
  <si>
    <t>SEGÚN NECESIDAD PRIMER TRIMESTRE</t>
  </si>
  <si>
    <t>EMITIDOS INFORMES DE COMPETENCIA PILOTOS (6)</t>
  </si>
  <si>
    <t>REALIZADAS LAS INSPECCIONES PROGRAMADAS (9)</t>
  </si>
  <si>
    <t>MANUALES REVISADOS Y APROBADOS (9)</t>
  </si>
  <si>
    <t>INFORME DE REVISIÓN PRIMER TRIMESTRE</t>
  </si>
  <si>
    <t>AUTORIZACIONES EMITIDAS (6)</t>
  </si>
  <si>
    <t>REUNIONES REALIZADAS (4)</t>
  </si>
  <si>
    <t>APROBACIÓN EMITIDAS (1)</t>
  </si>
  <si>
    <t xml:space="preserve">PREPARACION DE ACTAS DE REUNION </t>
  </si>
  <si>
    <t>ACTAS</t>
  </si>
  <si>
    <t>VARIAS</t>
  </si>
  <si>
    <t xml:space="preserve">APROBACION (5) REUNION </t>
  </si>
  <si>
    <t xml:space="preserve">ENMIENDA DE ESPECIFICACIONES OPERATIVAS </t>
  </si>
  <si>
    <t>REVISIONES</t>
  </si>
  <si>
    <t>ESPECIFICACIONES OPERATIVAS</t>
  </si>
  <si>
    <t>ESPECIFICACIONES EMITITIDAS (3)</t>
  </si>
  <si>
    <t>LIMITACIONES OPERACIONALES (8)</t>
  </si>
  <si>
    <t>INFORME PRIMER TRIMESTRE 2026</t>
  </si>
  <si>
    <t xml:space="preserve"> INFORME DE ACTIVIDADES DE CONTROL DE CALIDAD DEL PERIODO 2025, AUDITORIAS, ACTAS DE INSPECCION, INFORMES DE PRUEBAS.</t>
  </si>
  <si>
    <t>APROBACION DE PROGRAMAS DE SEGURIDAD, AUDITORIAS DE SEGURIDAD, INSPECCIONES, PRUEBAS</t>
  </si>
  <si>
    <t xml:space="preserve">CAP AVSEC 056/002, CAP AVSEC N° 088/001, CAP AVSEC N°027/001, CAP AVSEC N° 055/002, CAP AVSEC N° 030/002, CAP AVSEC 086/003, CAP AVSEC N° 089/001, CAP AVSEC N° 052/004, CAP AVSEC N° 085/001, CAP AVSEC N° 039/002    </t>
  </si>
  <si>
    <t>EJECUCION DE AUDITORIA INTERNACIONAL EN SEGURIDAD DE LA AVIACION (AVSEC), MEDIANTE USAP -CMA DE LA OACI</t>
  </si>
  <si>
    <t>INFORME DE AUDITORIA PARCIAL</t>
  </si>
  <si>
    <t>VERIFICACIONES TCP</t>
  </si>
  <si>
    <t>*INFORMES PARA ASESORIA JURIDICA (2)    * INFORMES VARIOS (16)                                    * INFORMES PARA MINISTERIO PUBLICO</t>
  </si>
  <si>
    <t xml:space="preserve">QUE LAS ENTIDADES NO DEN RETORNO OPORTUNO A LOS PEDIDOS DE MODIFICACIÓN, ACLARACIONES, ETC. 
</t>
  </si>
  <si>
    <t xml:space="preserve">REALIZAR UN DIAGNÓSTICO PARA IDENTIFICACIÓN DE ENTIDADES QUE NO CUENTAN CON PROGRAMAS APROBADOS (NO PRESENTARON O PRESENTARON Y SE ENCUENTRAN SIN APROBACIÓN).  
</t>
  </si>
  <si>
    <t>NO CONTAR CON RESPUESTA DE MEDIDAS CORRECTIVAS EN TIEMPO Y FORMA.</t>
  </si>
  <si>
    <r>
      <t xml:space="preserve">PREVER </t>
    </r>
    <r>
      <rPr>
        <sz val="11"/>
        <color rgb="FF000000"/>
        <rFont val="Calibri"/>
        <family val="2"/>
        <scheme val="minor"/>
      </rPr>
      <t>UN PERIODO DE TIEMPO EN LA AUDITORIA PARA DAR LA ASISTENCIA CORRESPONDIENTE PARA EL LLENADO DE LAS MEDIDAS CORRECTIVAS.</t>
    </r>
  </si>
  <si>
    <t>RETRASOS EN EL PROCESO DE APROBACIÓN DE PROGRAMAS/ PROCEDIMIENTOS DE SEGURIDAD.</t>
  </si>
  <si>
    <t>ACTOS QUE PUEDAN COMPROMETER LA SEGURIDAD DE LA AVIACIÓN CIVIL</t>
  </si>
  <si>
    <t xml:space="preserve">Elaboracion del PAC -GOH ejercicio Fiscal 2026 </t>
  </si>
  <si>
    <t>Elaborar y proyectar los necesidad y requerimientos para cumplir con los compromisos misionales</t>
  </si>
  <si>
    <t>Instalacion de dos estaciones hidrologicas en el ejercicio 2026, mantener la red existente en optimo estado de funcionamiento a los efectos de generar datos hidrologicos necesarios para diferente fines</t>
  </si>
  <si>
    <t>Area de generacion de informes oficiales de tipo hidrometeorologico, institituciones de gestion del agua, empresas con requerimiento de datos, academia para fines de investigacion.</t>
  </si>
  <si>
    <t>Remision de las propuestas , retorno de su inclusion en el PAC de la DINAC a traves de identificacion de llamados.</t>
  </si>
  <si>
    <t>Elaboracion de las comisiones de servicio para los mantenimientos, fizacalizaciones, apoyo logisto, generacion de datos de caudad de agua.</t>
  </si>
  <si>
    <t>ELEVAR PLAN OPERATIVO ANUAL DE MANTENIMIENTO, CAMPAÑAS BATIMÉTRICAS DE LA RED DE RECURSOS HÍDRICOS</t>
  </si>
  <si>
    <t>Mantener en funcionamiento la red de estaciones hidrologicas, apoyar a las instituciones que solicitan el servicio logistico relacionado a la gestion de agua.</t>
  </si>
  <si>
    <t>MEMO GOH N.º08/2026, DEL 26 DE ENERO DE 2026</t>
  </si>
  <si>
    <t>Planilla de Verificacion Diaria de EHA-Pozo -EHC</t>
  </si>
  <si>
    <t>Verificar el funcionamiento de la red automatica hidrogeolocia, datos recibidos de nivel de rios entre otros</t>
  </si>
  <si>
    <t>Realizar las visitas tecnicas de mantenimiento en tiempo y forma, reactivar la recepcion de datos en la brevedad posible</t>
  </si>
  <si>
    <t>https://drive.google.com/drive/folders/1CkaVLgAwARRxb8649VY6qy11Cmmqwjhl</t>
  </si>
  <si>
    <t>Comision de Servicio al AISP</t>
  </si>
  <si>
    <t>Colecta de agua isotópica como apoyp logistico a CEMIT-UNA</t>
  </si>
  <si>
    <t>Remision en tiempo y forma de los compromisos con instituciones externas</t>
  </si>
  <si>
    <t>Academia, investigacion, Instituciones de gestion de agua subterranea</t>
  </si>
  <si>
    <t>https://www.meteorologia.gov.py/wp-content/uploads/2026/04/Monitoreo_nuevo2.pdf</t>
  </si>
  <si>
    <t>Boletín pronóstico hidrológico semanal (En conjunto ANNP-SEN-DMH)</t>
  </si>
  <si>
    <t>https://www.meteorologia.gov.py/wp-content/uploads/2026/03/Boletin_hidrologico_30mar2026.pdf</t>
  </si>
  <si>
    <t>https://www.meteorologia.gov.py/wp-content/uploads/2026/03/Monitoreo-Trimestral-Cuencas.pdf</t>
  </si>
  <si>
    <t>https://www.meteorologia.gov.py/wp-content/uploads/2026/03/Resumen-mensual.pdf</t>
  </si>
  <si>
    <t>Usuarios en general, SEN, ANNP, MOPC, MADESy en particular los sectores de hidrología.</t>
  </si>
  <si>
    <t>https://www.meteorologia.gov.py/wp-content/uploads/2026/03/Pronostico-Hidrologico-Mensual-2.pdf</t>
  </si>
  <si>
    <t>Sistema de Gestión de Calidad</t>
  </si>
  <si>
    <t>REMISION DEL PROGRAMA ANUAL DE CONTRATACIONES DE LA GSGC (PAC) PARA EL EJERCICIO FISCAL 2026.</t>
  </si>
  <si>
    <t>Contribuir al fortalecimiento, estandarización y sostenibilidad operativa.</t>
  </si>
  <si>
    <t>Comunidad Aeronáutica</t>
  </si>
  <si>
    <t>EN PROCESO DE ADJUDICACIÓN.</t>
  </si>
  <si>
    <t>1.578.000 Informes Meteorológicos, Climáticos e Hidrológicos de alta calidad para los distintos sectores de usuarios.</t>
  </si>
  <si>
    <t xml:space="preserve"> De Enero a Marzo=448,609 28,4%                                         </t>
  </si>
  <si>
    <t xml:space="preserve">BRINDAR INFORMACION ACTUALIZADA REFERENTE AL TIEMPO PARA LA TOMA DE DECISIONES  OPORTUNAS </t>
  </si>
  <si>
    <t>AMHS https://www.redemet.aer.mil.br/  https://www.meteorologia.gov.py/metaeronautica/G102A101  https://www.meteorologia.gov.py/metaeronautica/</t>
  </si>
  <si>
    <t>GESTION PARA LA PARTICIPACION EN EL FORO HIDROCLIMÁTICO - GRAN ASUNCIÓN</t>
  </si>
  <si>
    <t>https://www.meteorologia.gov.py/wp-content/uploads/2026/03/INFORME-FINAL_FORO-HIDROCLIMATICO_FIUNA-2026.pdf</t>
  </si>
  <si>
    <t>GESTIÓN PARA LA PARTICIPACION DE FUNCIONARIAS EN LA REUNION BILATERAL DEL COMIT - AYOLAS</t>
  </si>
  <si>
    <t>BRINDAR ASESORAMIENTO TÉCNICO PARA LA TOMA DE DECISIONES BASADAS EN DATOS E INFORMACIÓN HIDROCLIMÁTICA.</t>
  </si>
  <si>
    <t>Exp. DINAC 255.290                                  https://intercoonecta.aecid.es/programaci%C3%B3n-de-actividades/uso-e-interpretaci-n-de-los-productos-del-modelo-num-rico-de-predicci-n-del-ceppm-en-el-rea-tropical-fase-pr-ctica-2da-edici-n</t>
  </si>
  <si>
    <t xml:space="preserve">GESTION PARA LA PARTICIPACION DEL TALLER AVANZADO DE TORMENTAS SEVERAS EN EL PARAGUAY </t>
  </si>
  <si>
    <t>BRINDAR CAPACITACIÓN PARA AFIANZAR Y OPTIMIZAR LA PREDICCION DE TORMENTAS SEVERAS EN EL PARAGUAY</t>
  </si>
  <si>
    <t xml:space="preserve">DOTAR DE MAS HERRAMIENTAS Y CONOCIMIENTOS A LOS PREDICTORES PARA LA PREDDICCION DE TORMENTAS SEVERAS EN EL PAIS. </t>
  </si>
  <si>
    <t xml:space="preserve">PROPORCIONAL INFORMACIÓN OPORTUNA PARA SALVAGUARDAR LA VIDA Y LOS BIENES. </t>
  </si>
  <si>
    <t>REMISION DEL PROGRAMA ANUAL DE CONTRATACIONES DE LA GSOM (PAC) PARA EL EJERCICIO FISCAL 2026 EXP.VDINAC Nº 231183</t>
  </si>
  <si>
    <t>EN PROCESO DE APROBACIÓN.</t>
  </si>
  <si>
    <t>GESTIÓN DE DOCUMENTOS TÉCNICOS – LLAMADO AD REFERENDUM  “SERVICIO DE ENLACES Y TRANSMISION DE DATOS HIDROMETEOROLOGICOS” ID Nº 481636 – EXP. DINAC N° 262462</t>
  </si>
  <si>
    <t>MANTENER OPERATIVA LA RED DE ESTACIONES METEOROLÓGICAS AUTOMÁTICAS</t>
  </si>
  <si>
    <t>MEMORÁNDUM GSOM Nº 246/2025 remitido el 05/12/2025</t>
  </si>
  <si>
    <t>GESTIÓN INTEGRAL PARA EL SOSTENIMIENTO DE LOS SISTEMAS DE OBSERVACIONES METEOROLÓGICAS, CONFORME A LAS NORMAS Y RECOMENDACIONES TÉCNICAS DE LA ORGANIZACIÓN METEOROLÓGICA MUNDIAL (OMM) Y LA ORGANIZACIÓN DE AVIACIÓN CIVIL INTERNACIONAL (OACI).</t>
  </si>
  <si>
    <t>GARANTIZAR LA VIGILANCIA ATMOSFÉRICA CONTINUA Y CONFIABLE PARA LA PRESTACIÓN DE SERVICIOS METEOROLÓGICOS E HIDROLÓGICOS MEDIANTE LA SOSTENIBILIDAD OPERATIVA DE LOS SISTEMAS DE OBSERVACIÓN ADMINISTRADOS POR LA DIRECCIÓN DE METEOROLOGÍA E HIDROLOGÍA (DMH), EN CONCORDANCIA CON LAS NORMAS Y LINEAMIENTOS ESTABLECIDOS POR LA ORGANIZACIÓN METEOROLÓGICA MUNDIAL (OMM) Y LA ORGANIZACIÓN DE AVIACIÓN CIVIL INTERNACIONAL (OACI).</t>
  </si>
  <si>
    <t>ESTACIÓN Nº 0000086298 - VERIFICACIÓN Y MANTENIMIENTO REGULAR DE EMA AEROPUERTO INTERNACIONAL TTE. AMIN AYUB - DPTO. ITAPUA.</t>
  </si>
  <si>
    <t>COMUNIDAD AERONAUTICA, ORGANISMOS DE RESPUESTA ANTE EMERGENCIAS, PRODUCTORES, AGROPECUARIOS, INSTITUCIONES  EDUCATIVAS, TOMADORES DE DECISIONES GUBERNAMENTALES, CIUDADANIA EN GENERAL.</t>
  </si>
  <si>
    <t>Resol. Nº 259/2026</t>
  </si>
  <si>
    <t>ESTACIÓN Nº 000086246 - VERIFICACIÓN, MANTENIMIENTO Y CALIBRACIÓN DE LOS EQUIPOS METEOROLOGICOS, DE LA EMA AEROPUERTO INTERNACIONAL GUARANI - DPTO. ALTO PARANA.</t>
  </si>
  <si>
    <t>Resol. Nº 365/2026</t>
  </si>
  <si>
    <t>ESTACIÓN Nº 000086218 - VVERIFICACIÓN, MANTENIMIENTO Y CALIBRACIÓN DE LOS EQUIPOS METEOROLOGICOS, DE LA EMA AEROPUERTO INTERNACIONAL SILVIO PETTIROSSI - LUQUE, DPTO. CENTRAL</t>
  </si>
  <si>
    <t>ESTACIÓN Nº 000086236 - VERIFICACIÓN Y MANTENIMIENTO REGULAR DE EMA UCA - FACULTAD DE CIENCIAS AGROPECUARIAS - SEDE CNEL. OVIEDO - DPTO. CNEL. OVIEDO.</t>
  </si>
  <si>
    <t>ESTACIÓN Nº 0000086248 - VERIFICACIÓN Y MANTENIMIENTO REGULAR DE EMA BIBLIOTECA MUNICIPAL DE CIUDAD DEL ESTE - DPTO. ALTO PARANA.</t>
  </si>
  <si>
    <t>ESTACIÓN Nº 0000086247 - VERIFICACIÓN Y MANTENIMIENTO REGULAR DE EMA FACULTAD DE INGENIERIA AGRONOMICA, MINGA GUAZU  - DPTO. ALTO PARANA.</t>
  </si>
  <si>
    <t>ESTACIÓN Nº 0000086237 - VERIFICACIÓN Y MANTENIMIENTO REGULAR DE EMA JUAN MANUEL FRUTOS - CIUDAD DE JUAN MANUEL FRUTOS - DPTO. CAAGUAZU</t>
  </si>
  <si>
    <t>ESTACION Nº 0000086227 VERIFICACIÓN Y MANTENIMIENTO REGULAR DE EMA SAN JOSÉ DE LOS ARROYOS - CIUDAD DE SAN JOSÉ DE LOS ARROYOS  - DPTO. CAAGUAZU</t>
  </si>
  <si>
    <t>GENERACIÓN, PROCESAMIENTO, ALMACENAMIENTO Y TRANSMISIÓN DE DATOS METEOROLÓGICOS A ESCALA NACIONAL, REGIONAL Y GLOBAL DESDE 19 ESTACIONES METEOROLÓGICAS DOTADAS DE PERSONAL, INTEGRADAS AL SISTEMA DE INFORMACIÓN DE LA OMM (WIS).</t>
  </si>
  <si>
    <t>GENERACIÓN, PROCESAMIENTO, ALMACENAMIENTO Y VISUALIZACIÓN DE DATOS METEOROLÓGICOS PROVENIENTES DE 100 ESTACIONES METEOROLÓGICAS AUTOMÁTICAS DE SUPERFICIE, GARANTIZANDO SU INTEGRACIÓN OPORTUNA Y CONTINUA A LA BASE DE DATOS INSTITUCIONAL Y SU DIFUSIÓN PÚBLICA A TRAVÉS DE LA PÁGINA WEB OFICIAL DE LA DIRECCIÓN DE METEOROLOGÍA E HIDROLOGÍA (DMH – DINAC), EN CUMPLIMIENTO DE SU MISIÓN DE PROVEER INFORMACIÓN METEOROLÓGICA CONFIABLE, ACCESIBLE Y DE ALTA CALIDAD PARA LA SEGURIDAD AERONÁUTICA, LA GESTIÓN DEL RIESGO CLIMÁTICO Y EL SERVICIO A LA SOCIEDAD.</t>
  </si>
  <si>
    <t>RECEPCIÓN, PROCESAMIENTO E INTEGRACIÓN CONTINUA DE IMÁGENES SATELITALES METEOROLÓGICAS A LA BASE DE DATOS INSTITUCIONAL, CON DIFUSIÓN OPORTUNA A TRAVÉS DE LA PÁGINA WEB OFICIAL DE LA DIRECCIÓN DE METEOROLOGÍA E HIDROLOGÍA (DMH – DINAC)</t>
  </si>
  <si>
    <t>GENERACIÓN DE PRODUCTOS DE RADAR METEOROLÓGICO DOPPLER DE DOBLE POLARIZACIÓN PARA LA PROVISIÓN DE INFORMACIÓN METEOROLÓGICA CONFIABLE, OPORTUNA Y DE ALTA CALIDAD</t>
  </si>
  <si>
    <t>VIGILANCIA DE LOS SISTEMAS DE EVENTOS SEVEROS EN LA ATMÓSFERA</t>
  </si>
  <si>
    <t>GENERAR PRODUCTOS DE RADAR METEOROLÓGICO DOPPLER DE DOBLE POLARIZACIÓN CONFORME A LAS NECESIDADES OPERATIVAS</t>
  </si>
  <si>
    <t xml:space="preserve">Participación en el Foro de Perspectivas Climáticas del Centro Regional del Clima para el Sur de America del Sur. </t>
  </si>
  <si>
    <t>Contribuir al análisis, intercambio y consenso regional sobre las perspectivas climáticas estacionales para el sur de América del Sur, mediante la evaluación de información climática actualizada, productos de predicción y experiencias nacionales, a fin de fortalecer la toma de decisiones, la planificación sectorial y la gestión del riesgo climático en los países de la región.</t>
  </si>
  <si>
    <t xml:space="preserve">Plantel de funcionarios asociados al area. </t>
  </si>
  <si>
    <t>https://www.crc-sas.org/es/perspectivas_climaticas.php</t>
  </si>
  <si>
    <t>https://www.meteorologia.gov.py/wp-content/uploads/2026/03/trimestral_pronos_AMJ_2026.pdf</t>
  </si>
  <si>
    <t>Monitoreo diario de Precipitaciones: Gestión de datos de precipitación diara de las estaciones meteorológicas covencionales de la rede de la DMH</t>
  </si>
  <si>
    <t>https://www.meteorologia.gov.py/wp-content/uploads/2026/03/precip_diaria_31032026.pdf</t>
  </si>
  <si>
    <t>https://www.meteorologia.gov.py/wp-content/uploads/2026/03/resumen_climatico_022026.pdf</t>
  </si>
  <si>
    <t>https://www.meteorologia.gov.py/wp-content/uploads/2026/03/resumen_climatico_trimestral_032026.pdf</t>
  </si>
  <si>
    <t>https://www.meteorologia.gov.py/wp-content/uploads/2026/03/Pronostico_subestacional_26032026.pdf</t>
  </si>
  <si>
    <r>
      <t xml:space="preserve">Periodo del informe: </t>
    </r>
    <r>
      <rPr>
        <b/>
        <sz val="14"/>
        <color rgb="FF1809D9"/>
        <rFont val="Garamond"/>
        <family val="1"/>
      </rPr>
      <t>PRIMER INFORME PARCIAL: ENERO - FEBRERO - MARZO 2026</t>
    </r>
  </si>
  <si>
    <t xml:space="preserve">INSPECCIÓN DE CENTROS DE INSTRUCCIÓN (CIAC) N° 004 AEROCENTRO ; CIAC N° 014 HELITACTICA ; CCAP N°008 AERÓDROMO LOMA PLATA ; CIAC N° 008 CCAP AIR VILLAGE </t>
  </si>
  <si>
    <t>7.1 Informes de Auditorias Internas y Auditorías Externas en el Trimestre - Ejercicio 2026</t>
  </si>
  <si>
    <t>AUDITORIAS FINANCIERAS</t>
  </si>
  <si>
    <t>AUDITORIAS DE GESTION</t>
  </si>
  <si>
    <t>Memorándum A.F. Nº 14/26</t>
  </si>
  <si>
    <t>Memorándum A.F. Nº 15/26</t>
  </si>
  <si>
    <t>Memorándum A.F. Nº 18/26</t>
  </si>
  <si>
    <t>Memorándum A.F. Nº 19/26</t>
  </si>
  <si>
    <t>Informe de Arqueos de  Fondo Fijo correspondiente al Mes de Febrero 2026</t>
  </si>
  <si>
    <t>Informe de Arqueos de Cajas Perceptoras correspondiente al Mes de Febrero 2026</t>
  </si>
  <si>
    <t>Informe de Arqueos de  Fondo Fijo correspondiente al Mes de Marzo 2026</t>
  </si>
  <si>
    <t>Informe de Arqueos de Cajas Perceptoras correspondiente al Mes de Marzo 2026</t>
  </si>
  <si>
    <t>Memorándum AG Nº 13/26</t>
  </si>
  <si>
    <t>Memorándum AG Nº 15/26</t>
  </si>
  <si>
    <t>Memorándum AG Nº 21/26</t>
  </si>
  <si>
    <t>Memorándum AG Nº 22/26</t>
  </si>
  <si>
    <t>Informe de Arqueos de Cajas Perceptoras correspondiente al Mes de Enero 2026</t>
  </si>
  <si>
    <t>OTROS TRABAJOS DE AUDITORIAS</t>
  </si>
  <si>
    <t>• Cabe resaltar que durante el primer trimestre (Enero-Febrero-Marzo) del ejercicio 2026, en ésta Unidad de Control no se han realizado otros tipos de auditoría.</t>
  </si>
  <si>
    <t>PLANES DE MEJORAMIENTO ELABORADOS</t>
  </si>
  <si>
    <t>• Cabe resaltar que durante el primer trimestre (Enero-Febrero-Marzo) del ejercicio 2026, en ésta Unidad de Control no se han realizado planes de mejoramiento</t>
  </si>
  <si>
    <t>Certificacion SGS ISO 9001-2015</t>
  </si>
  <si>
    <t>CERTIFICACION ISO 9001-2015 GERENCIA DE NORMAS DE NAVEGACION AEREA (GNNA). SUB DIRECCION DE NAVEGACION AEREA DE LA DIRECCION DE AERONAUTICA - DINAC. PROCESOS NORMATIVOS Y DE VIGILANCIA</t>
  </si>
  <si>
    <t>Memorandum DCyS N° 08/2025. Expediente DINAC N° 236450/2025</t>
  </si>
  <si>
    <r>
      <t xml:space="preserve">Plazo de vencimiento </t>
    </r>
    <r>
      <rPr>
        <b/>
        <sz val="11"/>
        <color rgb="FFFF0000"/>
        <rFont val="Calibri"/>
        <family val="2"/>
        <scheme val="minor"/>
      </rPr>
      <t>23/04/2026</t>
    </r>
    <r>
      <rPr>
        <sz val="11"/>
        <color rgb="FFFF0000"/>
        <rFont val="Calibri"/>
        <family val="2"/>
        <scheme val="minor"/>
      </rPr>
      <t xml:space="preserve"> - </t>
    </r>
    <r>
      <rPr>
        <b/>
        <sz val="11"/>
        <color theme="1"/>
        <rFont val="Calibri"/>
        <family val="2"/>
        <scheme val="minor"/>
      </rPr>
      <t>Resolucion VCHGO Nº 23/2026</t>
    </r>
  </si>
  <si>
    <t>Publicado en la pagina de la DINAC, conforme a lo requerido.</t>
  </si>
  <si>
    <t xml:space="preserve">Se recomienda realizar los trámites correspondientes para obtener las traducciones necesarias a través de la Secretaria de Políticas Lingüísticas (SPL). </t>
  </si>
  <si>
    <t>Se sugiere la implementación y utilización del idioma guarani en el correo electrónico institucional asi como en la pagina web y documentos institucionales.</t>
  </si>
  <si>
    <t>En proceso de implementación de todas las áreas</t>
  </si>
  <si>
    <t>Normar y vigilar las actividades relacionadas a la aviación civil y prestar servicios para satisfacer a las partes interesadas.</t>
  </si>
  <si>
    <t xml:space="preserve">PEI DINAC 2026-2028 Objetivo Estratégico N° 1. Consolidar el modelo de gestión institucional.          </t>
  </si>
  <si>
    <t>Línea Transversal del Plan Nacional de Desarrollo 2050 - PND 2050: Las iniciativas se encuentran vinculadas con el Objetivo de Desarrollo Sostenible (ODS) N° 16, el cual trata sobre Paz, Justicia e Instituciones Sólidas, cuya meta N° 7 específicamente guarda relación con garantizar la adopción en todos los niveles de decisiones inclusivas, participativas y representativas que respondan a las necesidades.</t>
  </si>
  <si>
    <t>Línea Transversal del Plan Nacional de Desarrollo 2050 - PND 2050: Las iniciativas se encuentran vinculadas con el Objetivo de Desarrollo Sostenible (ODS) N° 16, el cual trata sobre Paz, Justicia e Instituciones Sólidas, cuya meta N° 6 específicamente guarda relación con crear a todos los niveles instituciones eficaces y transparentes que rindan cuentas.</t>
  </si>
  <si>
    <t>1900 funcionarios</t>
  </si>
  <si>
    <t>1.641 Certificados</t>
  </si>
  <si>
    <t>1.641 usuarios</t>
  </si>
  <si>
    <t>1.487.817 Pasajeros</t>
  </si>
  <si>
    <t>a) Pasajeros dentro de entornos confortables, saludables y seguros; b) Operaciones aéreas eficientes y seguras</t>
  </si>
  <si>
    <t>1.995.600 Informes</t>
  </si>
  <si>
    <t>104 Cursos</t>
  </si>
  <si>
    <t>1.251 Alumnos</t>
  </si>
  <si>
    <t xml:space="preserve">a) Operaciones aéreas seguras; </t>
  </si>
  <si>
    <t>c) Aseguramiento de la conectividad del país con la aplicación de incentivos a las compañías;</t>
  </si>
  <si>
    <t xml:space="preserve">d) Servicios de Navegación Aérea vigilados, en cumplimiento a los estándares de la seguridad operacional establecida en la normativa vigente; </t>
  </si>
  <si>
    <t xml:space="preserve">e) Actividades de regulación y supervisión mejoradas; </t>
  </si>
  <si>
    <t>f) Usuarios del transporte aéreo protegidos;</t>
  </si>
  <si>
    <t>g) Pasajeros dentro de entornos confortables, saludables y seguros;</t>
  </si>
  <si>
    <t>h) Personal de la DINAC protegido;</t>
  </si>
  <si>
    <t>i) Población nacional mejor informada y protegida;</t>
  </si>
  <si>
    <t>Objetivo 16: Promover sociedades justas, pacíficas e inclusivas</t>
  </si>
  <si>
    <t>METAS DEL OBJETIVO 16</t>
  </si>
  <si>
    <t>16.1 Reducir significativamente todas las formas de violencia y las correspondientes tasas de mortalidad en todo el mundo</t>
  </si>
  <si>
    <t>16.2 Poner fin al maltrato, la explotación, la trata y todas las formas de violencia y tortura contra los niños</t>
  </si>
  <si>
    <t>16.3 Promover el estado de derecho en los planos nacional e internacional y garantizar la igualdad de acceso a la justicia para todos</t>
  </si>
  <si>
    <t>16.4 De aquí a 2030, reducir significativamente las corrientes financieras y de armas ilícitas, fortalecer la recuperación y devolución de los activos robados y luchar contra todas las formas de delincuencia organizada</t>
  </si>
  <si>
    <t>16.5 Reducir considerablemente la corrupción y el soborno en todas sus formas</t>
  </si>
  <si>
    <t>16.6 Crear a todos los niveles instituciones eficaces y transparentes que rindan cuentas</t>
  </si>
  <si>
    <t>16.7 Garantizar la adopción en todos los niveles de decisiones inclusivas, participativas y representativas que respondan a las necesidades</t>
  </si>
  <si>
    <t>16.8 Ampliar y fortalecer la participación de los países en desarrollo en las instituciones de gobernanza mundial</t>
  </si>
  <si>
    <t>16.9 De aquí a 2030, proporcionar acceso a una identidad jurídica para todos, en particular mediante el registro de nacimientos</t>
  </si>
  <si>
    <t>16.10 Garantizar el acceso público a la información y proteger las libertades fundamentales, de conformidad con las leyes nacionales y los acuerdos internacionales</t>
  </si>
  <si>
    <t>16.a Fortalecer las instituciones nacionales pertinentes, incluso mediante la cooperación internacional, para crear a todos los niveles, particularmente en los países en desarrollo, la capacidad de prevenir la violencia y combatir el terrorismo y la delincuencia</t>
  </si>
  <si>
    <t>16.b Promover y aplicar leyes y políticas no discriminatorias en favor del desarrollo sostenible</t>
  </si>
  <si>
    <t>Plan Nacional de Desarrollo 2050</t>
  </si>
  <si>
    <t>Pilar</t>
  </si>
  <si>
    <t>Infraestructura Innovación y competitividad</t>
  </si>
  <si>
    <t>Objetivo Estratégico</t>
  </si>
  <si>
    <t>2.1</t>
  </si>
  <si>
    <t>Asegurar la conectividad eficiente con un sistema integral de infraestructura física, digital y de transporte.</t>
  </si>
  <si>
    <t xml:space="preserve"> </t>
  </si>
  <si>
    <t>Objetivo Específico</t>
  </si>
  <si>
    <t>2.1.1</t>
  </si>
  <si>
    <t>Consolidar una red integrada de conectividad física multimodal eficiente, sostenible y resiliente en el territorio nacional, articulada con la región del mundo.</t>
  </si>
  <si>
    <t>2.1.2</t>
  </si>
  <si>
    <t>Lograr una infraestructura digital de alta capacidad que asegure conectividad universal, y el intercambio ágil de datos e información dentro del país y con el mundo.</t>
  </si>
  <si>
    <t>2.1.3</t>
  </si>
  <si>
    <t>Fortalecer el sistema logística que optimice tiempos y costos en el transporte de bienes y servicios.</t>
  </si>
  <si>
    <t>Ambiente y Energía</t>
  </si>
  <si>
    <t xml:space="preserve">Objetivo Estratégico </t>
  </si>
  <si>
    <t>3.2</t>
  </si>
  <si>
    <t>Fortalecer la gestión sostenible de los recursos naturales y de los residuos, y promover su valorización.</t>
  </si>
  <si>
    <t>3.2.2</t>
  </si>
  <si>
    <t>Mantener la calidad del aire en condiciones seguras para la vida.</t>
  </si>
  <si>
    <t>3.3</t>
  </si>
  <si>
    <t>Fortalecer la capacidad de resiliencia y de gestión integral de riesgos de desastres</t>
  </si>
  <si>
    <t>3.3.1</t>
  </si>
  <si>
    <t>Fortalecer la capacidad de adaptación ante los riesgos de desastres.</t>
  </si>
  <si>
    <t>Instituciones, seguridad y proyección internacional</t>
  </si>
  <si>
    <t>4.3</t>
  </si>
  <si>
    <t>Garantizar la seguridad multidimensional.</t>
  </si>
  <si>
    <t>4.3.1</t>
  </si>
  <si>
    <t>Garantiza la seguridad del Estado y la integridad del territorio paraguayo.</t>
  </si>
  <si>
    <r>
      <rPr>
        <b/>
        <sz val="11"/>
        <color theme="1"/>
        <rFont val="Calibri"/>
        <family val="2"/>
        <scheme val="minor"/>
      </rPr>
      <t xml:space="preserve">ADMINISTRACION AEROP. ADMIN AYUB
</t>
    </r>
    <r>
      <rPr>
        <sz val="11"/>
        <color theme="1"/>
        <rFont val="Calibri"/>
        <family val="2"/>
        <scheme val="minor"/>
      </rPr>
      <t>*   Adquisicion de  Ambulancia con SOPORTE VITAL AVANZADO para el Aeropuerto de Encarnación Tte. Ramón Ayud. G. (DINAC)
correspondiente: LPN: 41/2025 ID: 468.336 Contrato Nro.: 215/2025.</t>
    </r>
  </si>
  <si>
    <t>Fortalecer la Infraestructura y los servicios aeroportuarios y de navegación aérea.</t>
  </si>
  <si>
    <t>Memo SGEN 49/2026
FOTOS</t>
  </si>
  <si>
    <t>Buzón de Sugerencias y Reclamos del Aeropuerto Internacional Silvio Pettirossi</t>
  </si>
  <si>
    <t>Implementado con relación a los servicios prestados por el AISP, para sus usuarios</t>
  </si>
  <si>
    <t>Administración del Aeropuerto Internacional Silvio Pettirossi</t>
  </si>
  <si>
    <t xml:space="preserve">Buzón obrante en el área - Documentación Administrativa </t>
  </si>
  <si>
    <t>Buzón  de Sugerencias y Reclamos del Aeropuerto Internacionall Guarani</t>
  </si>
  <si>
    <t>Implementado con relación a los servicios prestados por el AIG, para sus usuarios</t>
  </si>
  <si>
    <t>Administración del Aeropuerto Internacional Guaraní</t>
  </si>
  <si>
    <t>Buzón Suegerencias y Reclamos sobre los productos vinculados al Servicio de Información Aeronautica</t>
  </si>
  <si>
    <t>Implementado con relación a los productos vinculados al Servicio de Información Aeronáutica</t>
  </si>
  <si>
    <t>Dpto. de Servicio de Información Aeronáutica y Gerencia de Sistemas de Gestión de Calidad de la Dirección de Aeropuertos</t>
  </si>
  <si>
    <t xml:space="preserve">FL-CAL-09 Registro de Reclamos y Sugerencias - Documentación Administrativa </t>
  </si>
  <si>
    <t>Encuenta de Satisfacción del Usuario de los productos vinculados al Servicio de Información Aeronautica</t>
  </si>
  <si>
    <t>Encuesta Digital (Medicion Anual)</t>
  </si>
  <si>
    <t>Central telefonica del  Aeropuerto Internacional Silvio Pettirossi.</t>
  </si>
  <si>
    <t>Línea telefónica 24/7 para consulta de horarios de vuelo y atencion al usuario</t>
  </si>
  <si>
    <t>Departamento de Atencion al Usuario del Aeropuerto Internacional Silvio Pettirossi</t>
  </si>
  <si>
    <t>Central telefonica del  Aeropuerto Internacional Guarani.</t>
  </si>
  <si>
    <t>Departamento de Atencion al Usuario del Aeropuerto Internacional Guarani</t>
  </si>
  <si>
    <t>Lineas Telefónicas                         021- 688-2000                               021-688-2211</t>
  </si>
  <si>
    <t>Linea Telefónica                             061-597-3000</t>
  </si>
  <si>
    <t xml:space="preserve">DIRECCION DE AEROPUERTOS </t>
  </si>
  <si>
    <t xml:space="preserve"> 467.864.</t>
  </si>
  <si>
    <t>LICITACIÓN PUBLICA NACIONAL N° 75/2025 “CONSTRUCCION DE CENTRO DE GESTION DE OPERACIONES LOGISTICAS”</t>
  </si>
  <si>
    <t>MURA S.A. INGENIERÍA – ARQUITECTURA</t>
  </si>
  <si>
    <t>EJECUCIÓN</t>
  </si>
  <si>
    <t>https://www.contrataciones.gov.py/licitaciones/adjudicacion/1f10d9fe-e1eb-6106-be51-43a6256710fb/resumen-adjudicacion.html</t>
  </si>
  <si>
    <t xml:space="preserve"> 474.532.</t>
  </si>
  <si>
    <t xml:space="preserve">LICITACIÓN PÚBLICA NACIONAL N° 57/2025 “ADQUISICION Y MONTAJE DE TRANSFORMADOR DE 1000 KVA Y GENERADOR DE 850 KVA PARA AEROPUERTO DE ENCARNACION” </t>
  </si>
  <si>
    <t xml:space="preserve">CONSORCIO DIC </t>
  </si>
  <si>
    <t>https://www.contrataciones.gov.py/licitaciones/adjudicacion/1f0c48f0-2810-6aae-ab65-4bb80222281f/resumen-adjudicacion.html</t>
  </si>
  <si>
    <t xml:space="preserve"> 476.243.</t>
  </si>
  <si>
    <t>SUBASTA A LA BAJA ELECTRÓNICA NACIONAL N° 03/2025 “MANTENIMIENTO INTEGRAL DEL EDIFICIO DEL AISP - SBE”</t>
  </si>
  <si>
    <t>VICTOR JULIAN AYALA PERDOMO</t>
  </si>
  <si>
    <t>https://www.contrataciones.gov.py/licitaciones/adjudicacion/1f11198d-0afd-6166-8bcd-0db42e6311a6/resumen-adjudicacion.html</t>
  </si>
  <si>
    <t>475.144.</t>
  </si>
  <si>
    <t>LICITACIÓN PUBLICA NACIONAL N° 77/2025 “CONSTRUCCION DE CALLE DE SALIDA PARA LA ESTACION DE BOMBEROS SEI - AISP”</t>
  </si>
  <si>
    <t>TECO S.R.L</t>
  </si>
  <si>
    <t>LICITACIÓN PUBLICA NACIONAL N° 83/2025 “CONTRATACION DE SERVICIO DE LIMPIEZA PARA EL AISP Y AIG”</t>
  </si>
  <si>
    <t xml:space="preserve">GRUPO SAN ALFREDO S.R.L. </t>
  </si>
  <si>
    <t>https://www.contrataciones.gov.py/licitaciones/adjudicacion/1f124576-a631-6504-96ec-c91a402af706/resumen-adjudicacion.html</t>
  </si>
  <si>
    <t>467.873.</t>
  </si>
  <si>
    <t>CORPORACION LEMURIA S.A</t>
  </si>
  <si>
    <t>https://www.contrataciones.gov.py/licitaciones/adjudicacion/1f10d8b3-aa0c-640c-b4d7-6bef31b1d69a/resumen-adjudicacion.html</t>
  </si>
  <si>
    <t>FONDOS DE RESERVAS ESPECIALES</t>
  </si>
  <si>
    <t>BIENES DE CONSUMODE OFICINAS E INSUMOS</t>
  </si>
  <si>
    <t>OTRAS TRANSFERENCIAS CORRIENTES AL SECTOR PÚBLICO O PROVADO</t>
  </si>
  <si>
    <t>8 cursos culminados</t>
  </si>
  <si>
    <t>138 alumnos capacitados</t>
  </si>
  <si>
    <t>a) Servicios de Navegación Aérea vigilados, en cumplimiento a los estándares de la seguridad operacional establecida en la normativa vigente;     b) Aseguramiento de la calidad del servicio prestado;                      c) Actividades de regulación y supervisión mejoradas;                  d) Operaciones aéreas seguras;          e) Usuarios del transporte aéreo protegidos.</t>
  </si>
  <si>
    <t xml:space="preserve"> a) Población nacional mejor informada y protegida;                    b) Operaciones aéreas seguras.</t>
  </si>
  <si>
    <t xml:space="preserve">a) Operaciones aéreas seguras; b) Cumplimiento de las disposiciones legales vigentes en tiempo y forma;                            c) Usuarios del transporte aéreo protegído;                     d) Pasajeros dentro de entorno confortables saludables y seguros; e) Población nacional mejor informada y protegida. </t>
  </si>
  <si>
    <t xml:space="preserve">                                                                                                             Línea Transversal del Plan Nacional de Desarrollo 2050 - PND 2050: Las iniciativas se encuentran vinculadas con el Objetivo de Desarrollo Sostenible (ODS) N° 16, el cual trata sobre Paz, Justicia e Instituciones Sólidas, cuya meta N°10 específicamente guarda relación con garantizar el acceso público a la información y proteger las libertades fundamentales, de conformidad con las leyes nacionales y los acuerdos internacionales.</t>
  </si>
  <si>
    <t xml:space="preserve">                                                                                                                                                                                                                                                                                                                                                                                                                                                                                                                                                                                                                                                                                                                                                                                                                                                                                                                                                                                  La Gestión Pública transparente y eficiente se orienta hacia la implementación de mecanismos de control del Estado para lograr aumentar la participación de los beneficiarios y usuarios en la vigilancia de los programas de los diferentes niveles de gobierno. Dos hitos importantes son las leyes de Transparencia son, primero, en la Ley N° 5189/14 que establece la obligatoriedad de la provisión de información en el uso de los recursos públicos sobre remuneraciones y otras retribuciones asignadas al servidor público; y, segundo, en la Ley No 5.282/14 de libre acceso a la información pública por parte del ciudadano y transparencia gubernamental. Una iniciativa que promueve la transparencia, la participación y la rendición de cuentas en la administración pública es Gobierno Abierto.</t>
  </si>
  <si>
    <t xml:space="preserve">LICITACION PUBLICA NACIONAL N° 66/2025 “CONSTRUCCIONES VARIAS DEL AEROPUERTO INTERNACIONAL GUARANI” </t>
  </si>
  <si>
    <t>6.1. Gestión de Denuncias de Corrupción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</si>
</sst>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8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sz val="11"/>
      <color theme="1"/>
      <name val="Calibri"/>
      <family val="2"/>
      <scheme val="minor"/>
    </font>
    <font>
      <b/>
      <u/>
      <sz val="14"/>
      <name val="Garamond"/>
      <family val="1"/>
    </font>
    <font>
      <sz val="11"/>
      <color theme="1"/>
      <name val="Garamond"/>
      <family val="1"/>
    </font>
    <font>
      <b/>
      <u/>
      <sz val="14"/>
      <color theme="1"/>
      <name val="Garamond"/>
      <family val="1"/>
    </font>
    <font>
      <sz val="12"/>
      <color theme="1"/>
      <name val="Garamond"/>
      <family val="1"/>
    </font>
    <font>
      <b/>
      <sz val="14"/>
      <color theme="1"/>
      <name val="Garamond"/>
      <family val="1"/>
    </font>
    <font>
      <b/>
      <sz val="12"/>
      <color theme="1"/>
      <name val="Garamond"/>
      <family val="1"/>
    </font>
    <font>
      <b/>
      <sz val="11"/>
      <color theme="1"/>
      <name val="Garamond"/>
      <family val="1"/>
    </font>
    <font>
      <b/>
      <u/>
      <sz val="13"/>
      <color theme="1"/>
      <name val="Garamond"/>
      <family val="1"/>
    </font>
    <font>
      <b/>
      <sz val="13"/>
      <color rgb="FF000000"/>
      <name val="Garamond"/>
      <family val="1"/>
    </font>
    <font>
      <b/>
      <sz val="13"/>
      <color theme="1"/>
      <name val="Garamond"/>
      <family val="1"/>
    </font>
    <font>
      <b/>
      <sz val="14"/>
      <color rgb="FF1809D9"/>
      <name val="Garamond"/>
      <family val="1"/>
    </font>
    <font>
      <sz val="11"/>
      <name val="Calibri"/>
      <family val="2"/>
      <scheme val="minor"/>
    </font>
    <font>
      <b/>
      <sz val="11"/>
      <color theme="1"/>
      <name val="Calibri"/>
      <family val="2"/>
      <scheme val="minor"/>
    </font>
    <font>
      <u/>
      <sz val="11"/>
      <color theme="10"/>
      <name val="Calibri"/>
      <family val="2"/>
      <scheme val="minor"/>
    </font>
    <font>
      <sz val="11"/>
      <color theme="1"/>
      <name val="Calibri"/>
      <family val="2"/>
    </font>
    <font>
      <b/>
      <sz val="11"/>
      <color theme="1"/>
      <name val="Calibri"/>
      <family val="2"/>
    </font>
    <font>
      <sz val="11"/>
      <color theme="1"/>
      <name val="Calibri"/>
      <family val="2"/>
      <scheme val="minor"/>
    </font>
    <font>
      <b/>
      <sz val="12"/>
      <color theme="1"/>
      <name val="Calibri"/>
      <family val="2"/>
    </font>
    <font>
      <sz val="11"/>
      <color rgb="FF000000"/>
      <name val="Calibri"/>
      <family val="2"/>
      <scheme val="minor"/>
    </font>
    <font>
      <b/>
      <sz val="11"/>
      <name val="Garamond"/>
      <family val="1"/>
    </font>
    <font>
      <b/>
      <sz val="11"/>
      <color rgb="FF000000"/>
      <name val="Garamond"/>
      <family val="1"/>
    </font>
    <font>
      <b/>
      <sz val="12"/>
      <name val="Garamond"/>
      <family val="1"/>
    </font>
    <font>
      <b/>
      <sz val="18"/>
      <color theme="4" tint="-0.499984740745262"/>
      <name val="Calibri"/>
      <family val="2"/>
      <scheme val="minor"/>
    </font>
    <font>
      <b/>
      <sz val="11"/>
      <color rgb="FFFF0000"/>
      <name val="Calibri"/>
      <family val="2"/>
      <scheme val="minor"/>
    </font>
    <font>
      <b/>
      <sz val="11"/>
      <color rgb="FF000000"/>
      <name val="Calibri"/>
      <family val="2"/>
      <scheme val="minor"/>
    </font>
    <font>
      <b/>
      <sz val="9"/>
      <color theme="1"/>
      <name val="Calibri"/>
      <family val="2"/>
      <scheme val="minor"/>
    </font>
    <font>
      <b/>
      <u/>
      <sz val="9"/>
      <color theme="1"/>
      <name val="Calibri"/>
      <family val="2"/>
      <scheme val="minor"/>
    </font>
    <font>
      <sz val="11"/>
      <color rgb="FFFF0000"/>
      <name val="Calibri"/>
      <family val="2"/>
      <scheme val="minor"/>
    </font>
    <font>
      <b/>
      <sz val="12"/>
      <color rgb="FFFF0000"/>
      <name val="Calibri"/>
      <family val="2"/>
      <scheme val="minor"/>
    </font>
    <font>
      <u/>
      <sz val="11"/>
      <color theme="1"/>
      <name val="Calibri"/>
      <family val="2"/>
      <scheme val="minor"/>
    </font>
    <font>
      <sz val="12"/>
      <color theme="1"/>
      <name val="Calibri"/>
      <family val="2"/>
      <scheme val="minor"/>
    </font>
    <font>
      <u/>
      <sz val="11"/>
      <name val="Calibri"/>
      <family val="2"/>
      <scheme val="minor"/>
    </font>
    <font>
      <sz val="11"/>
      <name val="Arial"/>
      <family val="2"/>
    </font>
    <font>
      <sz val="8"/>
      <color theme="1"/>
      <name val="Arial"/>
      <family val="2"/>
    </font>
    <font>
      <sz val="11"/>
      <color theme="1"/>
      <name val="Calibri Light"/>
      <family val="2"/>
      <scheme val="major"/>
    </font>
    <font>
      <b/>
      <sz val="14"/>
      <color rgb="FF000000"/>
      <name val="Calibri"/>
      <family val="2"/>
      <scheme val="minor"/>
    </font>
    <font>
      <sz val="11"/>
      <color rgb="FF333333"/>
      <name val="Calibri"/>
      <family val="2"/>
      <scheme val="minor"/>
    </font>
  </fonts>
  <fills count="22">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5" tint="0.39997558519241921"/>
        <bgColor rgb="FFFFF2CC"/>
      </patternFill>
    </fill>
    <fill>
      <patternFill patternType="solid">
        <fgColor theme="4" tint="0.79998168889431442"/>
        <bgColor indexed="64"/>
      </patternFill>
    </fill>
    <fill>
      <patternFill patternType="solid">
        <fgColor theme="5" tint="0.39997558519241921"/>
        <bgColor rgb="FF000000"/>
      </patternFill>
    </fill>
    <fill>
      <patternFill patternType="solid">
        <fgColor rgb="FFFFF2CC"/>
        <bgColor indexed="64"/>
      </patternFill>
    </fill>
    <fill>
      <patternFill patternType="solid">
        <fgColor theme="0" tint="-0.14999847407452621"/>
        <bgColor indexed="64"/>
      </patternFill>
    </fill>
    <fill>
      <patternFill patternType="solid">
        <fgColor theme="7" tint="0.79998168889431442"/>
        <bgColor rgb="FFB6D7A8"/>
      </patternFill>
    </fill>
    <fill>
      <patternFill patternType="solid">
        <fgColor theme="7" tint="0.79998168889431442"/>
        <bgColor rgb="FFFFFF00"/>
      </patternFill>
    </fill>
    <fill>
      <patternFill patternType="solid">
        <fgColor rgb="FFFF0000"/>
        <bgColor indexed="64"/>
      </patternFill>
    </fill>
    <fill>
      <patternFill patternType="solid">
        <fgColor rgb="FFF8CBAD"/>
        <bgColor indexed="64"/>
      </patternFill>
    </fill>
    <fill>
      <patternFill patternType="solid">
        <fgColor rgb="FF70AD47"/>
        <bgColor indexed="64"/>
      </patternFill>
    </fill>
    <fill>
      <patternFill patternType="solid">
        <fgColor rgb="FFE2EFDA"/>
        <bgColor indexed="64"/>
      </patternFill>
    </fill>
    <fill>
      <patternFill patternType="solid">
        <fgColor rgb="FF5B9BD5"/>
        <bgColor indexed="64"/>
      </patternFill>
    </fill>
    <fill>
      <patternFill patternType="solid">
        <fgColor rgb="FFBDD7EE"/>
        <bgColor indexed="64"/>
      </patternFill>
    </fill>
  </fills>
  <borders count="8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diagonal/>
    </border>
    <border>
      <left style="thin">
        <color rgb="FF000000"/>
      </left>
      <right style="thin">
        <color auto="1"/>
      </right>
      <top style="thin">
        <color auto="1"/>
      </top>
      <bottom/>
      <diagonal/>
    </border>
    <border>
      <left style="thin">
        <color auto="1"/>
      </left>
      <right style="thin">
        <color rgb="FF000000"/>
      </right>
      <top/>
      <bottom style="thin">
        <color auto="1"/>
      </bottom>
      <diagonal/>
    </border>
    <border>
      <left style="thin">
        <color rgb="FF000000"/>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auto="1"/>
      </right>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indexed="64"/>
      </bottom>
      <diagonal/>
    </border>
    <border>
      <left style="medium">
        <color indexed="64"/>
      </left>
      <right style="thin">
        <color rgb="FF000000"/>
      </right>
      <top style="thin">
        <color auto="1"/>
      </top>
      <bottom style="thin">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thin">
        <color auto="1"/>
      </left>
      <right/>
      <top style="medium">
        <color indexed="64"/>
      </top>
      <bottom/>
      <diagonal/>
    </border>
    <border>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s>
  <cellStyleXfs count="14">
    <xf numFmtId="0" fontId="0" fillId="0" borderId="0">
      <alignment vertical="center"/>
    </xf>
    <xf numFmtId="9" fontId="42" fillId="0" borderId="0" applyFont="0" applyFill="0" applyBorder="0" applyAlignment="0" applyProtection="0"/>
    <xf numFmtId="0" fontId="40" fillId="0" borderId="0">
      <alignment vertical="center"/>
    </xf>
    <xf numFmtId="0" fontId="56" fillId="0" borderId="0" applyNumberFormat="0" applyFill="0" applyBorder="0" applyAlignment="0" applyProtection="0">
      <alignment vertical="center"/>
    </xf>
    <xf numFmtId="41" fontId="39" fillId="0" borderId="0" applyFont="0" applyFill="0" applyBorder="0" applyAlignment="0" applyProtection="0"/>
    <xf numFmtId="41" fontId="59" fillId="0" borderId="0" applyFont="0" applyFill="0" applyBorder="0" applyAlignment="0" applyProtection="0"/>
    <xf numFmtId="9" fontId="30" fillId="0" borderId="0" applyFont="0" applyFill="0" applyBorder="0" applyAlignment="0" applyProtection="0"/>
    <xf numFmtId="0" fontId="30" fillId="0" borderId="0">
      <alignment vertical="center"/>
    </xf>
    <xf numFmtId="41" fontId="30" fillId="0" borderId="0" applyFont="0" applyFill="0" applyBorder="0" applyAlignment="0" applyProtection="0"/>
    <xf numFmtId="9" fontId="21" fillId="0" borderId="0" applyFont="0" applyFill="0" applyBorder="0" applyAlignment="0" applyProtection="0"/>
    <xf numFmtId="0" fontId="56" fillId="0" borderId="0" applyNumberFormat="0" applyFill="0" applyBorder="0" applyAlignment="0" applyProtection="0">
      <alignment vertical="center"/>
    </xf>
    <xf numFmtId="0" fontId="21" fillId="0" borderId="0">
      <alignment vertical="center"/>
    </xf>
    <xf numFmtId="0" fontId="56" fillId="0" borderId="0" applyNumberFormat="0" applyFill="0" applyBorder="0" applyAlignment="0" applyProtection="0"/>
    <xf numFmtId="0" fontId="9" fillId="0" borderId="0">
      <alignment vertical="center"/>
    </xf>
  </cellStyleXfs>
  <cellXfs count="846">
    <xf numFmtId="0" fontId="0" fillId="0" borderId="0" xfId="0">
      <alignment vertical="center"/>
    </xf>
    <xf numFmtId="0" fontId="44" fillId="0" borderId="0" xfId="0" applyFont="1">
      <alignment vertical="center"/>
    </xf>
    <xf numFmtId="0" fontId="49" fillId="0" borderId="0" xfId="0" applyFont="1">
      <alignment vertical="center"/>
    </xf>
    <xf numFmtId="0" fontId="44" fillId="3" borderId="0" xfId="0" applyFont="1" applyFill="1">
      <alignment vertical="center"/>
    </xf>
    <xf numFmtId="0" fontId="48" fillId="2" borderId="1" xfId="0" applyFont="1" applyFill="1" applyBorder="1" applyAlignment="1" applyProtection="1">
      <alignment horizontal="center" vertical="center" wrapText="1"/>
      <protection locked="0"/>
    </xf>
    <xf numFmtId="0" fontId="44" fillId="0" borderId="0" xfId="0" applyFont="1" applyProtection="1">
      <alignment vertical="center"/>
      <protection locked="0"/>
    </xf>
    <xf numFmtId="0" fontId="49" fillId="2" borderId="1" xfId="0" applyFont="1" applyFill="1" applyBorder="1" applyAlignment="1">
      <alignment horizontal="center" vertical="center"/>
    </xf>
    <xf numFmtId="0" fontId="44" fillId="0" borderId="0" xfId="0" applyFont="1" applyAlignment="1">
      <alignment horizontal="center" vertical="center"/>
    </xf>
    <xf numFmtId="0" fontId="40" fillId="8" borderId="3" xfId="0" applyFont="1" applyFill="1" applyBorder="1" applyAlignment="1">
      <alignment horizontal="right" vertical="center" wrapText="1"/>
    </xf>
    <xf numFmtId="0" fontId="44" fillId="0" borderId="0" xfId="0" applyFont="1" applyAlignment="1">
      <alignment horizontal="right" vertical="center"/>
    </xf>
    <xf numFmtId="0" fontId="35" fillId="8" borderId="2" xfId="0" applyFont="1" applyFill="1" applyBorder="1" applyAlignment="1">
      <alignment horizontal="left" vertical="center" wrapText="1"/>
    </xf>
    <xf numFmtId="0" fontId="44" fillId="0" borderId="0" xfId="0" applyFont="1">
      <alignment vertical="center"/>
    </xf>
    <xf numFmtId="0" fontId="44" fillId="0" borderId="0" xfId="0" applyFont="1" applyProtection="1">
      <alignment vertical="center"/>
      <protection locked="0"/>
    </xf>
    <xf numFmtId="0" fontId="44" fillId="8" borderId="0" xfId="0" applyFont="1" applyFill="1">
      <alignment vertical="center"/>
    </xf>
    <xf numFmtId="0" fontId="23" fillId="8" borderId="1" xfId="0" applyFont="1" applyFill="1" applyBorder="1" applyAlignment="1" applyProtection="1">
      <alignment horizontal="center" vertical="center" wrapText="1"/>
      <protection locked="0"/>
    </xf>
    <xf numFmtId="0" fontId="48" fillId="2" borderId="21" xfId="0" applyFont="1" applyFill="1" applyBorder="1" applyAlignment="1">
      <alignment horizontal="center" vertical="center"/>
    </xf>
    <xf numFmtId="0" fontId="48" fillId="2" borderId="22" xfId="0" applyFont="1" applyFill="1" applyBorder="1" applyAlignment="1">
      <alignment horizontal="center" vertical="center" wrapText="1"/>
    </xf>
    <xf numFmtId="0" fontId="56" fillId="8" borderId="22" xfId="3" applyFont="1" applyFill="1" applyBorder="1" applyAlignment="1">
      <alignment horizontal="center" vertical="center" wrapText="1"/>
    </xf>
    <xf numFmtId="0" fontId="26" fillId="8" borderId="4"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44" fillId="10" borderId="25" xfId="0" applyFont="1" applyFill="1" applyBorder="1" applyAlignment="1">
      <alignment horizontal="center" vertical="center"/>
    </xf>
    <xf numFmtId="0" fontId="44" fillId="10" borderId="26" xfId="0" applyFont="1" applyFill="1" applyBorder="1" applyAlignment="1">
      <alignment horizontal="center" vertical="center"/>
    </xf>
    <xf numFmtId="0" fontId="44" fillId="10" borderId="27" xfId="0" applyFont="1" applyFill="1" applyBorder="1" applyAlignment="1">
      <alignment horizontal="center" vertical="center"/>
    </xf>
    <xf numFmtId="0" fontId="44" fillId="10" borderId="16" xfId="0" applyFont="1" applyFill="1" applyBorder="1" applyAlignment="1">
      <alignment horizontal="center" vertical="center"/>
    </xf>
    <xf numFmtId="0" fontId="44" fillId="10" borderId="0" xfId="0" applyFont="1" applyFill="1" applyBorder="1" applyAlignment="1">
      <alignment horizontal="center" vertical="center"/>
    </xf>
    <xf numFmtId="0" fontId="44" fillId="10" borderId="17" xfId="0" applyFont="1" applyFill="1" applyBorder="1" applyAlignment="1">
      <alignment horizontal="center" vertical="center"/>
    </xf>
    <xf numFmtId="0" fontId="13" fillId="8" borderId="1" xfId="0" applyFont="1" applyFill="1" applyBorder="1" applyAlignment="1" applyProtection="1">
      <alignment horizontal="center" vertical="center" wrapText="1"/>
      <protection locked="0"/>
    </xf>
    <xf numFmtId="0" fontId="46" fillId="8" borderId="37" xfId="0" applyFont="1" applyFill="1" applyBorder="1" applyAlignment="1">
      <alignment horizontal="center" vertical="center"/>
    </xf>
    <xf numFmtId="0" fontId="48" fillId="8" borderId="38" xfId="0" applyFont="1" applyFill="1" applyBorder="1" applyAlignment="1">
      <alignment horizontal="center" vertical="center"/>
    </xf>
    <xf numFmtId="0" fontId="48" fillId="8" borderId="38" xfId="0" applyFont="1" applyFill="1" applyBorder="1" applyAlignment="1">
      <alignment horizontal="right" vertical="center"/>
    </xf>
    <xf numFmtId="0" fontId="44" fillId="8" borderId="39" xfId="0" applyFont="1" applyFill="1" applyBorder="1" applyAlignment="1">
      <alignment horizontal="center" vertical="center"/>
    </xf>
    <xf numFmtId="0" fontId="46" fillId="3" borderId="37" xfId="0" applyFont="1" applyFill="1" applyBorder="1" applyAlignment="1">
      <alignment horizontal="center" vertical="center"/>
    </xf>
    <xf numFmtId="0" fontId="48" fillId="3" borderId="38" xfId="0" applyFont="1" applyFill="1" applyBorder="1" applyAlignment="1">
      <alignment horizontal="center" vertical="center"/>
    </xf>
    <xf numFmtId="0" fontId="48" fillId="3" borderId="38" xfId="0" applyFont="1" applyFill="1" applyBorder="1" applyAlignment="1">
      <alignment horizontal="right" vertical="center"/>
    </xf>
    <xf numFmtId="0" fontId="48" fillId="3" borderId="39" xfId="0" applyFont="1" applyFill="1" applyBorder="1" applyAlignment="1">
      <alignment horizontal="center" vertical="center"/>
    </xf>
    <xf numFmtId="0" fontId="60" fillId="8" borderId="37" xfId="0" applyFont="1" applyFill="1" applyBorder="1" applyAlignment="1">
      <alignment horizontal="center" vertical="center"/>
    </xf>
    <xf numFmtId="0" fontId="60" fillId="8" borderId="38" xfId="0" applyFont="1" applyFill="1" applyBorder="1" applyAlignment="1">
      <alignment horizontal="center" vertical="center"/>
    </xf>
    <xf numFmtId="0" fontId="0" fillId="8" borderId="25" xfId="0" applyFont="1" applyFill="1" applyBorder="1" applyAlignment="1">
      <alignment horizontal="center" vertical="center" wrapText="1"/>
    </xf>
    <xf numFmtId="15" fontId="0" fillId="8" borderId="26" xfId="0" applyNumberFormat="1" applyFont="1" applyFill="1" applyBorder="1" applyAlignment="1">
      <alignment horizontal="center" vertical="center" wrapText="1"/>
    </xf>
    <xf numFmtId="0" fontId="0" fillId="8" borderId="26" xfId="0" applyFont="1" applyFill="1" applyBorder="1" applyAlignment="1">
      <alignment horizontal="center" vertical="center" wrapText="1"/>
    </xf>
    <xf numFmtId="0" fontId="56" fillId="8" borderId="26" xfId="3" applyFont="1" applyFill="1" applyBorder="1" applyAlignment="1">
      <alignment horizontal="center" vertical="center" wrapText="1"/>
    </xf>
    <xf numFmtId="0" fontId="56" fillId="8" borderId="27" xfId="3" applyFont="1" applyFill="1" applyBorder="1" applyAlignment="1">
      <alignment horizontal="center" vertical="center" wrapText="1"/>
    </xf>
    <xf numFmtId="0" fontId="0" fillId="8" borderId="18" xfId="0" applyFont="1" applyFill="1" applyBorder="1" applyAlignment="1">
      <alignment horizontal="center" vertical="center" wrapText="1"/>
    </xf>
    <xf numFmtId="15" fontId="0" fillId="8" borderId="19" xfId="0" applyNumberFormat="1" applyFont="1" applyFill="1" applyBorder="1" applyAlignment="1">
      <alignment horizontal="center" vertical="center" wrapText="1"/>
    </xf>
    <xf numFmtId="0" fontId="0" fillId="8" borderId="19" xfId="0" applyFont="1" applyFill="1" applyBorder="1" applyAlignment="1">
      <alignment horizontal="center" vertical="center" wrapText="1"/>
    </xf>
    <xf numFmtId="0" fontId="56" fillId="8" borderId="19" xfId="3" applyFont="1" applyFill="1" applyBorder="1" applyAlignment="1">
      <alignment horizontal="center" vertical="center" wrapText="1"/>
    </xf>
    <xf numFmtId="0" fontId="56" fillId="8" borderId="20" xfId="3" applyFont="1" applyFill="1" applyBorder="1" applyAlignment="1">
      <alignment horizontal="center" vertical="center" wrapText="1"/>
    </xf>
    <xf numFmtId="0" fontId="22" fillId="8" borderId="37" xfId="0" applyFont="1" applyFill="1" applyBorder="1" applyAlignment="1">
      <alignment horizontal="center" vertical="center"/>
    </xf>
    <xf numFmtId="0" fontId="22" fillId="8" borderId="38" xfId="0" applyFont="1" applyFill="1" applyBorder="1" applyAlignment="1">
      <alignment horizontal="center" vertical="center"/>
    </xf>
    <xf numFmtId="0" fontId="55" fillId="8" borderId="38" xfId="0" applyFont="1" applyFill="1" applyBorder="1" applyAlignment="1">
      <alignment horizontal="center" vertical="center"/>
    </xf>
    <xf numFmtId="0" fontId="55" fillId="8" borderId="39" xfId="0" applyNumberFormat="1" applyFont="1" applyFill="1" applyBorder="1" applyAlignment="1">
      <alignment horizontal="center" vertical="center"/>
    </xf>
    <xf numFmtId="0" fontId="54" fillId="8" borderId="1" xfId="0" applyFont="1" applyFill="1" applyBorder="1" applyAlignment="1">
      <alignment horizontal="center" vertical="center" wrapText="1"/>
    </xf>
    <xf numFmtId="9" fontId="54" fillId="8" borderId="1" xfId="0" applyNumberFormat="1" applyFont="1" applyFill="1" applyBorder="1" applyAlignment="1">
      <alignment horizontal="center" vertical="center" wrapText="1"/>
    </xf>
    <xf numFmtId="15" fontId="14" fillId="8" borderId="9" xfId="0" applyNumberFormat="1" applyFont="1" applyFill="1" applyBorder="1" applyAlignment="1" applyProtection="1">
      <alignment horizontal="center" vertical="center" wrapText="1"/>
      <protection locked="0"/>
    </xf>
    <xf numFmtId="0" fontId="9" fillId="8" borderId="28" xfId="0" applyFont="1" applyFill="1" applyBorder="1" applyAlignment="1">
      <alignment horizontal="center" vertical="center" wrapText="1"/>
    </xf>
    <xf numFmtId="9" fontId="9" fillId="8" borderId="28" xfId="0" applyNumberFormat="1" applyFont="1" applyFill="1" applyBorder="1" applyAlignment="1">
      <alignment horizontal="center" vertical="center"/>
    </xf>
    <xf numFmtId="9" fontId="9" fillId="8" borderId="28" xfId="0" applyNumberFormat="1" applyFont="1" applyFill="1" applyBorder="1" applyAlignment="1">
      <alignment vertical="center"/>
    </xf>
    <xf numFmtId="0" fontId="9" fillId="14" borderId="28" xfId="0" applyFont="1" applyFill="1" applyBorder="1" applyAlignment="1">
      <alignment horizontal="center" vertical="center" wrapText="1"/>
    </xf>
    <xf numFmtId="9" fontId="73" fillId="14" borderId="28" xfId="0" applyNumberFormat="1" applyFont="1" applyFill="1" applyBorder="1" applyAlignment="1">
      <alignment horizontal="center" vertical="center"/>
    </xf>
    <xf numFmtId="9" fontId="9" fillId="8" borderId="1" xfId="1" applyFont="1" applyFill="1" applyBorder="1" applyAlignment="1">
      <alignment horizontal="center" vertical="center"/>
    </xf>
    <xf numFmtId="9" fontId="9" fillId="8" borderId="1" xfId="0" applyNumberFormat="1" applyFont="1" applyFill="1" applyBorder="1" applyAlignment="1">
      <alignment horizontal="center" vertical="center"/>
    </xf>
    <xf numFmtId="0" fontId="54" fillId="12" borderId="1" xfId="13" applyFont="1" applyFill="1" applyBorder="1" applyAlignment="1">
      <alignment horizontal="center" vertical="center" wrapText="1"/>
    </xf>
    <xf numFmtId="9" fontId="54" fillId="12" borderId="1" xfId="13" applyNumberFormat="1" applyFont="1" applyFill="1" applyBorder="1" applyAlignment="1">
      <alignment horizontal="center" vertical="center" wrapText="1"/>
    </xf>
    <xf numFmtId="0" fontId="73" fillId="8" borderId="1" xfId="0" applyFont="1" applyFill="1" applyBorder="1" applyAlignment="1">
      <alignment horizontal="center" vertical="center" wrapText="1"/>
    </xf>
    <xf numFmtId="0" fontId="73" fillId="8" borderId="1" xfId="0" applyFont="1" applyFill="1" applyBorder="1" applyAlignment="1">
      <alignment horizontal="center" vertical="center"/>
    </xf>
    <xf numFmtId="9" fontId="73" fillId="8" borderId="1" xfId="0" applyNumberFormat="1" applyFont="1" applyFill="1" applyBorder="1" applyAlignment="1">
      <alignment horizontal="center" vertical="center"/>
    </xf>
    <xf numFmtId="9" fontId="54" fillId="8" borderId="1" xfId="0" applyNumberFormat="1" applyFont="1" applyFill="1" applyBorder="1" applyAlignment="1">
      <alignment horizontal="center" vertical="center"/>
    </xf>
    <xf numFmtId="0" fontId="9" fillId="12" borderId="1" xfId="13" applyFont="1" applyFill="1" applyBorder="1" applyAlignment="1">
      <alignment horizontal="center" vertical="center" wrapText="1"/>
    </xf>
    <xf numFmtId="9" fontId="9" fillId="12" borderId="1" xfId="13" applyNumberFormat="1" applyFont="1" applyFill="1" applyBorder="1" applyAlignment="1">
      <alignment horizontal="center" vertical="center" wrapText="1"/>
    </xf>
    <xf numFmtId="0" fontId="9" fillId="8" borderId="12" xfId="0" applyFont="1" applyFill="1" applyBorder="1" applyAlignment="1">
      <alignment horizontal="center" vertical="center" wrapText="1"/>
    </xf>
    <xf numFmtId="15" fontId="8" fillId="8" borderId="1" xfId="0" applyNumberFormat="1" applyFont="1" applyFill="1" applyBorder="1" applyAlignment="1">
      <alignment horizontal="center" vertical="center" wrapText="1"/>
    </xf>
    <xf numFmtId="0" fontId="7" fillId="8" borderId="1" xfId="0" applyFont="1" applyFill="1" applyBorder="1" applyAlignment="1">
      <alignment horizontal="center" vertical="center" wrapText="1"/>
    </xf>
    <xf numFmtId="9" fontId="7" fillId="8" borderId="1" xfId="1" applyFont="1" applyFill="1" applyBorder="1" applyAlignment="1">
      <alignment horizontal="center" vertical="center"/>
    </xf>
    <xf numFmtId="9" fontId="9" fillId="8" borderId="9" xfId="1" applyFont="1" applyFill="1" applyBorder="1" applyAlignment="1">
      <alignment horizontal="center" vertical="center"/>
    </xf>
    <xf numFmtId="0" fontId="61" fillId="8" borderId="1"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9" fillId="8" borderId="1" xfId="0" applyFont="1" applyFill="1" applyBorder="1" applyAlignment="1">
      <alignment horizontal="center" vertical="center" wrapText="1"/>
    </xf>
    <xf numFmtId="9" fontId="9" fillId="8" borderId="1" xfId="0" applyNumberFormat="1" applyFont="1" applyFill="1" applyBorder="1" applyAlignment="1">
      <alignment horizontal="center" vertical="center" wrapText="1"/>
    </xf>
    <xf numFmtId="9" fontId="9" fillId="8" borderId="9" xfId="0" applyNumberFormat="1" applyFont="1" applyFill="1" applyBorder="1" applyAlignment="1">
      <alignment horizontal="center" vertical="center" wrapText="1"/>
    </xf>
    <xf numFmtId="0" fontId="19" fillId="8" borderId="1" xfId="0" applyFont="1" applyFill="1" applyBorder="1" applyAlignment="1">
      <alignment horizontal="center" vertical="center" wrapText="1"/>
    </xf>
    <xf numFmtId="0" fontId="48" fillId="2" borderId="1" xfId="0" applyFont="1" applyFill="1" applyBorder="1" applyAlignment="1">
      <alignment horizontal="center" vertical="center"/>
    </xf>
    <xf numFmtId="0" fontId="9" fillId="8" borderId="1" xfId="0" applyFont="1" applyFill="1" applyBorder="1" applyAlignment="1">
      <alignment horizontal="center" vertical="center"/>
    </xf>
    <xf numFmtId="0" fontId="48" fillId="2" borderId="1" xfId="0" applyFont="1" applyFill="1" applyBorder="1" applyAlignment="1">
      <alignment horizontal="center" vertical="center" wrapText="1"/>
    </xf>
    <xf numFmtId="0" fontId="30" fillId="8" borderId="18" xfId="0" applyFont="1" applyFill="1" applyBorder="1" applyAlignment="1">
      <alignment horizontal="center" vertical="center" wrapText="1"/>
    </xf>
    <xf numFmtId="0" fontId="29" fillId="8" borderId="19" xfId="0" applyFont="1" applyFill="1" applyBorder="1" applyAlignment="1">
      <alignment horizontal="center" vertical="center" wrapText="1"/>
    </xf>
    <xf numFmtId="0" fontId="30" fillId="8" borderId="19" xfId="0" applyFont="1" applyFill="1" applyBorder="1" applyAlignment="1">
      <alignment horizontal="center" vertical="center" wrapText="1"/>
    </xf>
    <xf numFmtId="0" fontId="29" fillId="8" borderId="20"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9" fillId="8" borderId="9" xfId="0" applyFont="1" applyFill="1" applyBorder="1" applyAlignment="1">
      <alignment horizontal="center" vertical="center" wrapText="1"/>
    </xf>
    <xf numFmtId="9" fontId="9" fillId="8" borderId="9" xfId="0" applyNumberFormat="1" applyFont="1" applyFill="1" applyBorder="1" applyAlignment="1">
      <alignment horizontal="center" vertical="center" wrapText="1"/>
    </xf>
    <xf numFmtId="0" fontId="47" fillId="8" borderId="21" xfId="0" applyFont="1" applyFill="1" applyBorder="1" applyAlignment="1">
      <alignment horizontal="center" vertical="center"/>
    </xf>
    <xf numFmtId="0" fontId="48" fillId="4" borderId="21" xfId="0" applyFont="1" applyFill="1" applyBorder="1" applyAlignment="1">
      <alignment horizontal="center" vertical="top" wrapText="1"/>
    </xf>
    <xf numFmtId="0" fontId="40" fillId="8" borderId="21" xfId="0" applyFont="1" applyFill="1" applyBorder="1" applyAlignment="1">
      <alignment horizontal="center" vertical="center" wrapText="1"/>
    </xf>
    <xf numFmtId="0" fontId="54" fillId="8" borderId="0" xfId="0" applyFont="1" applyFill="1" applyBorder="1">
      <alignment vertical="center"/>
    </xf>
    <xf numFmtId="0" fontId="31" fillId="8" borderId="23" xfId="0" applyFont="1" applyFill="1" applyBorder="1" applyAlignment="1">
      <alignment horizontal="center" vertical="center"/>
    </xf>
    <xf numFmtId="0" fontId="28" fillId="8" borderId="23" xfId="0" applyFont="1" applyFill="1" applyBorder="1" applyAlignment="1">
      <alignment horizontal="center" vertical="center" wrapText="1"/>
    </xf>
    <xf numFmtId="0" fontId="40" fillId="8" borderId="23" xfId="0" applyFont="1" applyFill="1" applyBorder="1" applyAlignment="1">
      <alignment horizontal="center" vertical="center" wrapText="1"/>
    </xf>
    <xf numFmtId="0" fontId="48" fillId="2" borderId="21" xfId="0" applyFont="1" applyFill="1" applyBorder="1" applyAlignment="1">
      <alignment horizontal="center" vertical="center" wrapText="1"/>
    </xf>
    <xf numFmtId="0" fontId="17" fillId="8" borderId="21" xfId="0" applyFont="1" applyFill="1" applyBorder="1" applyAlignment="1">
      <alignment horizontal="center" vertical="center" wrapText="1"/>
    </xf>
    <xf numFmtId="0" fontId="16" fillId="8" borderId="21" xfId="0" applyFont="1" applyFill="1" applyBorder="1" applyAlignment="1">
      <alignment horizontal="center" vertical="center" wrapText="1"/>
    </xf>
    <xf numFmtId="0" fontId="48" fillId="2" borderId="22" xfId="0" applyFont="1" applyFill="1" applyBorder="1" applyAlignment="1">
      <alignment horizontal="center" vertical="center"/>
    </xf>
    <xf numFmtId="0" fontId="9" fillId="8" borderId="21" xfId="0" applyFont="1" applyFill="1" applyBorder="1" applyAlignment="1">
      <alignment horizontal="center" vertical="center"/>
    </xf>
    <xf numFmtId="0" fontId="56" fillId="8" borderId="22" xfId="3"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8" borderId="33" xfId="0" applyFont="1" applyFill="1" applyBorder="1" applyAlignment="1">
      <alignment horizontal="center" vertical="center" wrapText="1"/>
    </xf>
    <xf numFmtId="0" fontId="9" fillId="8" borderId="35" xfId="0" applyFont="1" applyFill="1" applyBorder="1" applyAlignment="1">
      <alignment horizontal="center" vertical="center" wrapText="1"/>
    </xf>
    <xf numFmtId="0" fontId="9" fillId="8" borderId="33" xfId="0" applyFont="1" applyFill="1" applyBorder="1" applyAlignment="1">
      <alignment horizontal="center" vertical="center" wrapText="1"/>
    </xf>
    <xf numFmtId="0" fontId="9" fillId="8" borderId="35" xfId="0" applyFont="1" applyFill="1" applyBorder="1" applyAlignment="1">
      <alignment horizontal="center" vertical="center" wrapText="1"/>
    </xf>
    <xf numFmtId="0" fontId="54" fillId="8" borderId="22"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9" fillId="8" borderId="0" xfId="0" applyFont="1" applyFill="1" applyBorder="1" applyAlignment="1">
      <alignment horizontal="center" vertical="center" wrapText="1"/>
    </xf>
    <xf numFmtId="0" fontId="72" fillId="8" borderId="48" xfId="3" applyFont="1" applyFill="1" applyBorder="1" applyAlignment="1">
      <alignment horizontal="center" vertical="center" wrapText="1"/>
    </xf>
    <xf numFmtId="0" fontId="72" fillId="8" borderId="48" xfId="0" applyFont="1" applyFill="1" applyBorder="1" applyAlignment="1">
      <alignment horizontal="center" vertical="center" wrapText="1"/>
    </xf>
    <xf numFmtId="0" fontId="9" fillId="15" borderId="49" xfId="0"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15" borderId="50" xfId="0" applyFont="1" applyFill="1" applyBorder="1" applyAlignment="1">
      <alignment horizontal="center" vertical="center" wrapText="1"/>
    </xf>
    <xf numFmtId="0" fontId="72" fillId="8" borderId="22" xfId="12" applyFont="1" applyFill="1" applyBorder="1" applyAlignment="1">
      <alignment horizontal="center" vertical="center" wrapText="1"/>
    </xf>
    <xf numFmtId="0" fontId="74" fillId="8" borderId="22" xfId="0" applyFont="1" applyFill="1" applyBorder="1" applyAlignment="1">
      <alignment horizontal="center" vertical="center" wrapText="1"/>
    </xf>
    <xf numFmtId="0" fontId="54" fillId="12" borderId="21" xfId="13" applyFont="1" applyFill="1" applyBorder="1" applyAlignment="1">
      <alignment horizontal="center" vertical="center" wrapText="1"/>
    </xf>
    <xf numFmtId="0" fontId="74" fillId="12" borderId="22" xfId="0" applyFont="1" applyFill="1" applyBorder="1" applyAlignment="1">
      <alignment horizontal="center" vertical="center" wrapText="1"/>
    </xf>
    <xf numFmtId="0" fontId="74" fillId="12" borderId="22" xfId="3" applyFont="1" applyFill="1" applyBorder="1" applyAlignment="1">
      <alignment horizontal="center" vertical="center" wrapText="1"/>
    </xf>
    <xf numFmtId="0" fontId="54" fillId="8" borderId="21" xfId="0" applyFont="1" applyFill="1" applyBorder="1" applyAlignment="1">
      <alignment horizontal="center" vertical="center" wrapText="1"/>
    </xf>
    <xf numFmtId="0" fontId="74" fillId="8" borderId="22" xfId="10" applyFont="1" applyFill="1" applyBorder="1" applyAlignment="1">
      <alignment horizontal="center" vertical="center" wrapText="1"/>
    </xf>
    <xf numFmtId="9" fontId="75" fillId="8" borderId="22" xfId="1" applyFont="1" applyFill="1" applyBorder="1" applyAlignment="1">
      <alignment horizontal="center" vertical="center" wrapText="1"/>
    </xf>
    <xf numFmtId="0" fontId="54" fillId="8" borderId="22" xfId="11" applyFont="1" applyFill="1" applyBorder="1" applyAlignment="1">
      <alignment horizontal="center" vertical="center" wrapText="1"/>
    </xf>
    <xf numFmtId="0" fontId="54" fillId="8" borderId="35" xfId="0" applyFont="1" applyFill="1" applyBorder="1" applyAlignment="1">
      <alignment horizontal="center" vertical="center" wrapText="1"/>
    </xf>
    <xf numFmtId="0" fontId="74" fillId="12" borderId="22" xfId="10" applyFont="1" applyFill="1" applyBorder="1" applyAlignment="1">
      <alignment horizontal="center" vertical="center" wrapText="1"/>
    </xf>
    <xf numFmtId="0" fontId="9" fillId="12" borderId="21" xfId="13" applyFont="1" applyFill="1" applyBorder="1" applyAlignment="1">
      <alignment horizontal="center" vertical="center" wrapText="1"/>
    </xf>
    <xf numFmtId="0" fontId="72" fillId="8" borderId="22" xfId="10" applyFont="1" applyFill="1" applyBorder="1" applyAlignment="1">
      <alignment horizontal="center" vertical="center" wrapText="1"/>
    </xf>
    <xf numFmtId="0" fontId="72" fillId="8" borderId="35" xfId="10" applyFont="1" applyFill="1" applyBorder="1" applyAlignment="1">
      <alignment horizontal="center" vertical="center" wrapText="1"/>
    </xf>
    <xf numFmtId="0" fontId="52" fillId="2" borderId="35" xfId="0" applyFont="1" applyFill="1" applyBorder="1" applyAlignment="1">
      <alignment horizontal="center" vertical="center" wrapText="1"/>
    </xf>
    <xf numFmtId="0" fontId="9" fillId="8" borderId="22" xfId="0" applyFont="1" applyFill="1" applyBorder="1" applyAlignment="1">
      <alignment horizontal="center" vertical="center"/>
    </xf>
    <xf numFmtId="0" fontId="19" fillId="8" borderId="21" xfId="0" applyFont="1" applyFill="1" applyBorder="1" applyAlignment="1">
      <alignment horizontal="center" vertical="center" wrapText="1"/>
    </xf>
    <xf numFmtId="0" fontId="19" fillId="8" borderId="22" xfId="0" applyFont="1" applyFill="1" applyBorder="1" applyAlignment="1">
      <alignment horizontal="center" vertical="center"/>
    </xf>
    <xf numFmtId="0" fontId="19" fillId="8" borderId="21" xfId="0" applyFont="1" applyFill="1" applyBorder="1" applyAlignment="1">
      <alignment horizontal="center" vertical="center"/>
    </xf>
    <xf numFmtId="0" fontId="30" fillId="8" borderId="21" xfId="0" applyFont="1" applyFill="1" applyBorder="1" applyAlignment="1">
      <alignment horizontal="center" vertical="center" wrapText="1"/>
    </xf>
    <xf numFmtId="0" fontId="29" fillId="8" borderId="22" xfId="0" applyFont="1" applyFill="1" applyBorder="1" applyAlignment="1">
      <alignment horizontal="center" vertical="center" wrapText="1"/>
    </xf>
    <xf numFmtId="0" fontId="26" fillId="8" borderId="21" xfId="0" applyFont="1" applyFill="1" applyBorder="1" applyAlignment="1">
      <alignment horizontal="center" vertical="center" wrapText="1"/>
    </xf>
    <xf numFmtId="0" fontId="26" fillId="8" borderId="24" xfId="0" applyFont="1" applyFill="1" applyBorder="1" applyAlignment="1">
      <alignment horizontal="center" vertical="center" wrapText="1"/>
    </xf>
    <xf numFmtId="0" fontId="26" fillId="8" borderId="23" xfId="0" applyFont="1" applyFill="1" applyBorder="1" applyAlignment="1">
      <alignment horizontal="center" vertical="center" wrapText="1"/>
    </xf>
    <xf numFmtId="0" fontId="8" fillId="8" borderId="21" xfId="0" applyFont="1" applyFill="1" applyBorder="1" applyAlignment="1">
      <alignment horizontal="center" vertical="center" wrapText="1"/>
    </xf>
    <xf numFmtId="0" fontId="61" fillId="8" borderId="9" xfId="0" applyFont="1" applyFill="1" applyBorder="1" applyAlignment="1">
      <alignment horizontal="center" vertical="center" wrapText="1"/>
    </xf>
    <xf numFmtId="9" fontId="61" fillId="8" borderId="9" xfId="0" applyNumberFormat="1" applyFont="1" applyFill="1" applyBorder="1" applyAlignment="1">
      <alignment horizontal="center" vertical="center" wrapText="1"/>
    </xf>
    <xf numFmtId="0" fontId="61" fillId="8" borderId="35" xfId="0" applyFont="1" applyFill="1" applyBorder="1" applyAlignment="1">
      <alignment horizontal="center" vertical="center" wrapText="1"/>
    </xf>
    <xf numFmtId="0" fontId="48" fillId="2" borderId="34" xfId="0" applyFont="1" applyFill="1" applyBorder="1" applyAlignment="1">
      <alignment horizontal="center" vertical="center"/>
    </xf>
    <xf numFmtId="0" fontId="48" fillId="2" borderId="8" xfId="0" applyFont="1" applyFill="1" applyBorder="1" applyAlignment="1">
      <alignment horizontal="center" vertical="center"/>
    </xf>
    <xf numFmtId="0" fontId="48" fillId="2" borderId="8" xfId="0" applyFont="1" applyFill="1" applyBorder="1" applyAlignment="1">
      <alignment horizontal="center" vertical="center" wrapText="1"/>
    </xf>
    <xf numFmtId="0" fontId="48" fillId="2" borderId="36" xfId="0" applyFont="1" applyFill="1" applyBorder="1" applyAlignment="1">
      <alignment horizontal="center" vertical="center" wrapText="1"/>
    </xf>
    <xf numFmtId="0" fontId="76" fillId="0" borderId="0" xfId="0" applyFont="1">
      <alignment vertical="center"/>
    </xf>
    <xf numFmtId="0" fontId="77" fillId="8" borderId="1" xfId="0" applyFont="1" applyFill="1" applyBorder="1" applyAlignment="1">
      <alignment horizontal="center" vertical="center" wrapText="1"/>
    </xf>
    <xf numFmtId="0" fontId="0" fillId="8" borderId="0" xfId="0" applyFont="1" applyFill="1" applyBorder="1" applyAlignment="1" applyProtection="1">
      <alignment vertical="top"/>
      <protection locked="0"/>
    </xf>
    <xf numFmtId="0" fontId="0" fillId="8" borderId="17" xfId="0" applyFont="1" applyFill="1" applyBorder="1" applyAlignment="1" applyProtection="1">
      <alignment vertical="center" wrapText="1"/>
      <protection locked="0"/>
    </xf>
    <xf numFmtId="0" fontId="4" fillId="8" borderId="1" xfId="0" applyFont="1" applyFill="1" applyBorder="1" applyAlignment="1">
      <alignment horizontal="center" vertical="center" wrapText="1"/>
    </xf>
    <xf numFmtId="0" fontId="48" fillId="6" borderId="35" xfId="0" applyFont="1" applyFill="1" applyBorder="1" applyAlignment="1">
      <alignment horizontal="center" vertical="center"/>
    </xf>
    <xf numFmtId="0" fontId="4" fillId="8" borderId="1" xfId="0" applyFont="1" applyFill="1" applyBorder="1" applyAlignment="1">
      <alignment horizontal="center" vertical="center"/>
    </xf>
    <xf numFmtId="0" fontId="61" fillId="17" borderId="61" xfId="0" applyFont="1" applyFill="1" applyBorder="1">
      <alignment vertical="center"/>
    </xf>
    <xf numFmtId="0" fontId="78" fillId="20" borderId="52" xfId="0" applyFont="1" applyFill="1" applyBorder="1" applyAlignment="1">
      <alignment horizontal="center" vertical="center"/>
    </xf>
    <xf numFmtId="0" fontId="78" fillId="20" borderId="39" xfId="0" applyFont="1" applyFill="1" applyBorder="1" applyAlignment="1">
      <alignment horizontal="center" vertical="center"/>
    </xf>
    <xf numFmtId="0" fontId="61" fillId="21" borderId="61" xfId="0" applyFont="1" applyFill="1" applyBorder="1">
      <alignment vertical="center"/>
    </xf>
    <xf numFmtId="0" fontId="61" fillId="0" borderId="61" xfId="0" applyFont="1" applyBorder="1" applyAlignment="1">
      <alignment horizontal="center" vertical="center"/>
    </xf>
    <xf numFmtId="0" fontId="61" fillId="0" borderId="1" xfId="0" applyFont="1" applyBorder="1" applyAlignment="1">
      <alignment horizontal="center" vertical="center"/>
    </xf>
    <xf numFmtId="0" fontId="61" fillId="8" borderId="1" xfId="0" applyFont="1" applyFill="1" applyBorder="1" applyAlignment="1">
      <alignment horizontal="center" vertical="center"/>
    </xf>
    <xf numFmtId="0" fontId="78" fillId="18" borderId="60" xfId="0" applyFont="1" applyFill="1" applyBorder="1" applyAlignment="1">
      <alignment horizontal="center" vertical="center"/>
    </xf>
    <xf numFmtId="0" fontId="78" fillId="18" borderId="27" xfId="0" applyFont="1" applyFill="1" applyBorder="1" applyAlignment="1">
      <alignment horizontal="center" vertical="center"/>
    </xf>
    <xf numFmtId="0" fontId="61" fillId="19" borderId="1" xfId="0" applyFont="1" applyFill="1" applyBorder="1" applyAlignment="1">
      <alignment horizontal="center" vertical="center"/>
    </xf>
    <xf numFmtId="0" fontId="61" fillId="19" borderId="62" xfId="0" applyFont="1" applyFill="1" applyBorder="1">
      <alignment vertical="center"/>
    </xf>
    <xf numFmtId="0" fontId="61" fillId="19" borderId="63" xfId="0" applyFont="1" applyFill="1" applyBorder="1" applyAlignment="1">
      <alignment horizontal="center" vertical="center"/>
    </xf>
    <xf numFmtId="0" fontId="61" fillId="0" borderId="21" xfId="0" applyFont="1" applyBorder="1">
      <alignment vertical="center"/>
    </xf>
    <xf numFmtId="0" fontId="61" fillId="19" borderId="21" xfId="0" applyFont="1" applyFill="1" applyBorder="1">
      <alignment vertical="center"/>
    </xf>
    <xf numFmtId="0" fontId="61" fillId="0" borderId="65" xfId="0" applyFont="1" applyBorder="1">
      <alignment vertical="center"/>
    </xf>
    <xf numFmtId="0" fontId="61" fillId="0" borderId="66" xfId="0" applyFont="1" applyBorder="1" applyAlignment="1">
      <alignment horizontal="center" vertical="center"/>
    </xf>
    <xf numFmtId="0" fontId="61" fillId="21" borderId="19" xfId="0" applyFont="1" applyFill="1" applyBorder="1" applyAlignment="1">
      <alignment horizontal="center" vertical="center"/>
    </xf>
    <xf numFmtId="0" fontId="61" fillId="0" borderId="19" xfId="0" applyFont="1" applyBorder="1" applyAlignment="1">
      <alignment horizontal="center" vertical="center"/>
    </xf>
    <xf numFmtId="0" fontId="68" fillId="8" borderId="42" xfId="0" applyFont="1" applyFill="1" applyBorder="1" applyAlignment="1">
      <alignment horizontal="center" vertical="center"/>
    </xf>
    <xf numFmtId="0" fontId="68" fillId="8" borderId="12" xfId="0" applyFont="1" applyFill="1" applyBorder="1" applyAlignment="1">
      <alignment horizontal="center" vertical="center"/>
    </xf>
    <xf numFmtId="0" fontId="68" fillId="8" borderId="43" xfId="0" applyFont="1" applyFill="1" applyBorder="1" applyAlignment="1">
      <alignment horizontal="center" vertical="center"/>
    </xf>
    <xf numFmtId="0" fontId="78" fillId="16" borderId="17" xfId="0" applyFont="1" applyFill="1" applyBorder="1" applyAlignment="1">
      <alignment horizontal="center" vertical="center"/>
    </xf>
    <xf numFmtId="0" fontId="61" fillId="8" borderId="1"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56" fillId="8" borderId="35" xfId="3" applyFont="1" applyFill="1" applyBorder="1" applyAlignment="1">
      <alignment horizontal="center" vertical="center" wrapText="1"/>
    </xf>
    <xf numFmtId="0" fontId="56" fillId="8" borderId="36" xfId="3" applyFont="1" applyFill="1" applyBorder="1" applyAlignment="1">
      <alignment horizontal="center" vertical="center" wrapText="1"/>
    </xf>
    <xf numFmtId="0" fontId="4" fillId="8" borderId="34" xfId="0" applyFont="1" applyFill="1" applyBorder="1" applyAlignment="1">
      <alignment horizontal="center" vertical="center" wrapText="1"/>
    </xf>
    <xf numFmtId="0" fontId="48" fillId="2" borderId="1" xfId="0" applyFont="1" applyFill="1" applyBorder="1" applyAlignment="1">
      <alignment horizontal="center" vertical="center"/>
    </xf>
    <xf numFmtId="0" fontId="48" fillId="2" borderId="21"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2"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48" fillId="2" borderId="1" xfId="0" applyFont="1" applyFill="1" applyBorder="1" applyAlignment="1">
      <alignment horizontal="center" vertical="center" wrapText="1"/>
    </xf>
    <xf numFmtId="0" fontId="48" fillId="2" borderId="22"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15" fontId="3" fillId="8" borderId="1" xfId="0" applyNumberFormat="1" applyFont="1" applyFill="1" applyBorder="1" applyAlignment="1">
      <alignment horizontal="center" vertical="center" wrapText="1"/>
    </xf>
    <xf numFmtId="3" fontId="3" fillId="8" borderId="1" xfId="0" applyNumberFormat="1" applyFont="1" applyFill="1" applyBorder="1" applyAlignment="1">
      <alignment horizontal="center" vertical="center" wrapText="1"/>
    </xf>
    <xf numFmtId="0" fontId="3" fillId="8" borderId="1" xfId="0" applyFont="1" applyFill="1" applyBorder="1" applyAlignment="1">
      <alignment horizontal="center" vertical="center"/>
    </xf>
    <xf numFmtId="3" fontId="3" fillId="8" borderId="1" xfId="0" applyNumberFormat="1" applyFont="1" applyFill="1" applyBorder="1" applyAlignment="1">
      <alignment horizontal="center" vertical="center"/>
    </xf>
    <xf numFmtId="49" fontId="55" fillId="8" borderId="1" xfId="0" applyNumberFormat="1" applyFont="1" applyFill="1" applyBorder="1" applyAlignment="1">
      <alignment horizontal="center" vertical="center" wrapText="1"/>
    </xf>
    <xf numFmtId="49" fontId="3" fillId="8" borderId="1" xfId="0" applyNumberFormat="1" applyFont="1" applyFill="1" applyBorder="1" applyAlignment="1">
      <alignment horizontal="center" vertical="center" wrapText="1"/>
    </xf>
    <xf numFmtId="49" fontId="3" fillId="8" borderId="3" xfId="0" applyNumberFormat="1" applyFont="1" applyFill="1" applyBorder="1" applyAlignment="1">
      <alignment horizontal="center" vertical="center" wrapText="1"/>
    </xf>
    <xf numFmtId="3" fontId="55" fillId="8" borderId="1" xfId="0" applyNumberFormat="1" applyFont="1" applyFill="1" applyBorder="1">
      <alignment vertical="center"/>
    </xf>
    <xf numFmtId="3" fontId="3" fillId="8" borderId="1" xfId="0" applyNumberFormat="1" applyFont="1" applyFill="1" applyBorder="1">
      <alignment vertical="center"/>
    </xf>
    <xf numFmtId="0" fontId="55" fillId="8" borderId="37" xfId="0" applyFont="1" applyFill="1" applyBorder="1" applyAlignment="1">
      <alignment horizontal="center" vertical="center"/>
    </xf>
    <xf numFmtId="3" fontId="55" fillId="8" borderId="38" xfId="0" applyNumberFormat="1" applyFont="1" applyFill="1" applyBorder="1">
      <alignment vertical="center"/>
    </xf>
    <xf numFmtId="0" fontId="3" fillId="8" borderId="39" xfId="0" applyFont="1" applyFill="1" applyBorder="1" applyAlignment="1">
      <alignment horizontal="center" vertical="center" wrapText="1"/>
    </xf>
    <xf numFmtId="0" fontId="3" fillId="8" borderId="21" xfId="0" applyFont="1" applyFill="1" applyBorder="1" applyAlignment="1">
      <alignment horizontal="center" vertical="center" wrapText="1"/>
    </xf>
    <xf numFmtId="9" fontId="3" fillId="8" borderId="1" xfId="1" applyFont="1" applyFill="1" applyBorder="1" applyAlignment="1">
      <alignment horizontal="center" vertical="center" wrapText="1"/>
    </xf>
    <xf numFmtId="9" fontId="3" fillId="8" borderId="29" xfId="0" applyNumberFormat="1" applyFont="1" applyFill="1" applyBorder="1" applyAlignment="1">
      <alignment horizontal="center" vertical="center" wrapText="1"/>
    </xf>
    <xf numFmtId="9" fontId="3" fillId="8" borderId="31" xfId="0" applyNumberFormat="1" applyFont="1" applyFill="1" applyBorder="1" applyAlignment="1">
      <alignment vertical="center" wrapText="1"/>
    </xf>
    <xf numFmtId="9" fontId="3" fillId="8" borderId="1" xfId="0" applyNumberFormat="1" applyFont="1" applyFill="1" applyBorder="1" applyAlignment="1">
      <alignment horizontal="center" vertical="center" wrapText="1"/>
    </xf>
    <xf numFmtId="0" fontId="48" fillId="6" borderId="9" xfId="0" applyFont="1" applyFill="1" applyBorder="1" applyAlignment="1">
      <alignment horizontal="center" vertical="center" wrapText="1"/>
    </xf>
    <xf numFmtId="0" fontId="48" fillId="6" borderId="33" xfId="0" applyFont="1" applyFill="1" applyBorder="1" applyAlignment="1">
      <alignment horizontal="center" vertical="center" wrapText="1"/>
    </xf>
    <xf numFmtId="0" fontId="4" fillId="8" borderId="65" xfId="0" applyFont="1" applyFill="1" applyBorder="1" applyAlignment="1">
      <alignment horizontal="center" vertical="center" wrapText="1"/>
    </xf>
    <xf numFmtId="0" fontId="4" fillId="8" borderId="66" xfId="0" applyFont="1" applyFill="1" applyBorder="1" applyAlignment="1">
      <alignment horizontal="center" vertical="center" wrapText="1"/>
    </xf>
    <xf numFmtId="0" fontId="56" fillId="8" borderId="67" xfId="3" applyFont="1" applyFill="1" applyBorder="1" applyAlignment="1">
      <alignment horizontal="center" vertical="center" wrapText="1"/>
    </xf>
    <xf numFmtId="0" fontId="55" fillId="8" borderId="37" xfId="0" applyFont="1" applyFill="1" applyBorder="1">
      <alignment vertical="center"/>
    </xf>
    <xf numFmtId="0" fontId="4" fillId="8" borderId="38" xfId="0" applyFont="1" applyFill="1" applyBorder="1" applyAlignment="1">
      <alignment horizontal="center" vertical="center" wrapText="1"/>
    </xf>
    <xf numFmtId="0" fontId="56" fillId="8" borderId="39" xfId="3" applyFont="1" applyFill="1" applyBorder="1" applyAlignment="1">
      <alignment horizontal="center" vertical="center" wrapText="1"/>
    </xf>
    <xf numFmtId="0" fontId="0" fillId="8" borderId="38" xfId="0" applyFill="1" applyBorder="1">
      <alignment vertical="center"/>
    </xf>
    <xf numFmtId="9" fontId="4" fillId="8" borderId="38" xfId="0" applyNumberFormat="1" applyFont="1" applyFill="1" applyBorder="1" applyAlignment="1">
      <alignment horizontal="center" vertical="center" wrapText="1"/>
    </xf>
    <xf numFmtId="9" fontId="4" fillId="8" borderId="38" xfId="1" applyFont="1" applyFill="1" applyBorder="1" applyAlignment="1">
      <alignment horizontal="center" vertical="center" wrapText="1"/>
    </xf>
    <xf numFmtId="0" fontId="78" fillId="16" borderId="59" xfId="0" applyFont="1" applyFill="1" applyBorder="1" applyAlignment="1">
      <alignment horizontal="center" vertical="center"/>
    </xf>
    <xf numFmtId="0" fontId="61" fillId="17" borderId="60" xfId="0" applyFont="1" applyFill="1" applyBorder="1">
      <alignment vertical="center"/>
    </xf>
    <xf numFmtId="0" fontId="4" fillId="8" borderId="65" xfId="0" applyFont="1" applyFill="1" applyBorder="1" applyAlignment="1">
      <alignment horizontal="left" vertical="center" wrapText="1"/>
    </xf>
    <xf numFmtId="0" fontId="79" fillId="8" borderId="19" xfId="0" applyFont="1" applyFill="1" applyBorder="1" applyAlignment="1">
      <alignment horizontal="center" vertical="center" wrapText="1"/>
    </xf>
    <xf numFmtId="9" fontId="4" fillId="8" borderId="66" xfId="1" applyFont="1" applyFill="1" applyBorder="1" applyAlignment="1">
      <alignment horizontal="center" vertical="center"/>
    </xf>
    <xf numFmtId="0" fontId="4" fillId="8" borderId="67" xfId="0" applyFont="1" applyFill="1" applyBorder="1" applyAlignment="1">
      <alignment horizontal="center" vertical="center" wrapText="1"/>
    </xf>
    <xf numFmtId="0" fontId="3" fillId="8" borderId="33"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8" borderId="9" xfId="1" applyFont="1" applyFill="1" applyBorder="1" applyAlignment="1">
      <alignment horizontal="center" vertical="center" wrapText="1"/>
    </xf>
    <xf numFmtId="0" fontId="3" fillId="8" borderId="62" xfId="0" applyFont="1" applyFill="1" applyBorder="1" applyAlignment="1">
      <alignment horizontal="center" vertical="center" wrapText="1"/>
    </xf>
    <xf numFmtId="0" fontId="3" fillId="8" borderId="63" xfId="0" applyFont="1" applyFill="1" applyBorder="1" applyAlignment="1">
      <alignment horizontal="center" vertical="center" wrapText="1"/>
    </xf>
    <xf numFmtId="9" fontId="3" fillId="8" borderId="63" xfId="1" applyFont="1" applyFill="1" applyBorder="1" applyAlignment="1">
      <alignment horizontal="center" vertical="center" wrapText="1"/>
    </xf>
    <xf numFmtId="0" fontId="56" fillId="8" borderId="64" xfId="3" applyFont="1" applyFill="1" applyBorder="1" applyAlignment="1">
      <alignment horizontal="center" vertical="center" wrapText="1"/>
    </xf>
    <xf numFmtId="0" fontId="4" fillId="8" borderId="56" xfId="0" applyFont="1" applyFill="1" applyBorder="1" applyAlignment="1">
      <alignment horizontal="center" vertical="center" wrapText="1"/>
    </xf>
    <xf numFmtId="0" fontId="4" fillId="8" borderId="57" xfId="0" applyFont="1" applyFill="1" applyBorder="1" applyAlignment="1">
      <alignment horizontal="center" vertical="center" wrapText="1"/>
    </xf>
    <xf numFmtId="9" fontId="4" fillId="8" borderId="57" xfId="0" applyNumberFormat="1" applyFont="1" applyFill="1" applyBorder="1" applyAlignment="1">
      <alignment horizontal="center" vertical="center" wrapText="1"/>
    </xf>
    <xf numFmtId="9" fontId="4" fillId="8" borderId="57" xfId="1" applyFont="1" applyFill="1" applyBorder="1" applyAlignment="1">
      <alignment horizontal="center" vertical="center" wrapText="1"/>
    </xf>
    <xf numFmtId="0" fontId="56" fillId="8" borderId="58" xfId="3" applyFont="1" applyFill="1" applyBorder="1" applyAlignment="1">
      <alignment horizontal="center" vertical="center" wrapText="1"/>
    </xf>
    <xf numFmtId="0" fontId="48" fillId="2" borderId="33" xfId="0" applyFont="1" applyFill="1" applyBorder="1" applyAlignment="1">
      <alignment horizontal="center" vertical="center"/>
    </xf>
    <xf numFmtId="0" fontId="48" fillId="2" borderId="9" xfId="0" applyFont="1" applyFill="1" applyBorder="1" applyAlignment="1">
      <alignment horizontal="center" vertical="center"/>
    </xf>
    <xf numFmtId="0" fontId="48" fillId="2" borderId="9" xfId="0" applyFont="1" applyFill="1" applyBorder="1" applyAlignment="1">
      <alignment horizontal="center" vertical="center" wrapText="1"/>
    </xf>
    <xf numFmtId="0" fontId="48" fillId="2" borderId="35" xfId="0" applyFont="1" applyFill="1" applyBorder="1" applyAlignment="1">
      <alignment horizontal="center" vertical="center" wrapText="1"/>
    </xf>
    <xf numFmtId="0" fontId="9" fillId="8" borderId="62" xfId="0" applyFont="1" applyFill="1" applyBorder="1" applyAlignment="1">
      <alignment horizontal="center" vertical="center" wrapText="1"/>
    </xf>
    <xf numFmtId="0" fontId="9" fillId="8" borderId="63" xfId="0" applyFont="1" applyFill="1" applyBorder="1" applyAlignment="1">
      <alignment horizontal="center" vertical="center" wrapText="1"/>
    </xf>
    <xf numFmtId="9" fontId="9" fillId="8" borderId="63" xfId="0" applyNumberFormat="1" applyFont="1" applyFill="1" applyBorder="1" applyAlignment="1">
      <alignment horizontal="center" vertical="center" wrapText="1"/>
    </xf>
    <xf numFmtId="0" fontId="9" fillId="8" borderId="64" xfId="0" applyFont="1" applyFill="1" applyBorder="1" applyAlignment="1">
      <alignment horizontal="center" vertical="center" wrapText="1"/>
    </xf>
    <xf numFmtId="0" fontId="9" fillId="8" borderId="65" xfId="0" applyFont="1" applyFill="1" applyBorder="1" applyAlignment="1">
      <alignment horizontal="center" vertical="center" wrapText="1"/>
    </xf>
    <xf numFmtId="0" fontId="9" fillId="8" borderId="66" xfId="0" applyFont="1" applyFill="1" applyBorder="1" applyAlignment="1">
      <alignment horizontal="center" vertical="center" wrapText="1"/>
    </xf>
    <xf numFmtId="3" fontId="9" fillId="8" borderId="66" xfId="0" applyNumberFormat="1" applyFont="1" applyFill="1" applyBorder="1" applyAlignment="1">
      <alignment horizontal="center" vertical="center" wrapText="1"/>
    </xf>
    <xf numFmtId="9" fontId="9" fillId="8" borderId="66" xfId="0" applyNumberFormat="1" applyFont="1" applyFill="1" applyBorder="1" applyAlignment="1">
      <alignment horizontal="center" vertical="center" wrapText="1"/>
    </xf>
    <xf numFmtId="15" fontId="3" fillId="8" borderId="9" xfId="0" applyNumberFormat="1" applyFont="1" applyFill="1" applyBorder="1" applyAlignment="1">
      <alignment horizontal="center" vertical="center" wrapText="1"/>
    </xf>
    <xf numFmtId="3" fontId="3" fillId="8" borderId="9" xfId="0" applyNumberFormat="1" applyFont="1" applyFill="1" applyBorder="1" applyAlignment="1">
      <alignment horizontal="center" vertical="center"/>
    </xf>
    <xf numFmtId="0" fontId="3" fillId="8" borderId="9" xfId="0" applyFont="1" applyFill="1" applyBorder="1" applyAlignment="1">
      <alignment horizontal="center" vertical="center"/>
    </xf>
    <xf numFmtId="0" fontId="61" fillId="8" borderId="62" xfId="0" applyFont="1" applyFill="1" applyBorder="1" applyAlignment="1">
      <alignment horizontal="center" vertical="center" wrapText="1"/>
    </xf>
    <xf numFmtId="15" fontId="3" fillId="8" borderId="63" xfId="0" applyNumberFormat="1" applyFont="1" applyFill="1" applyBorder="1" applyAlignment="1">
      <alignment horizontal="center" vertical="center" wrapText="1"/>
    </xf>
    <xf numFmtId="3" fontId="3" fillId="8" borderId="63" xfId="0" applyNumberFormat="1" applyFont="1" applyFill="1" applyBorder="1" applyAlignment="1">
      <alignment horizontal="center" vertical="center"/>
    </xf>
    <xf numFmtId="0" fontId="3" fillId="8" borderId="63" xfId="0" applyFont="1" applyFill="1" applyBorder="1" applyAlignment="1">
      <alignment horizontal="center" vertical="center"/>
    </xf>
    <xf numFmtId="0" fontId="3" fillId="8" borderId="64" xfId="0" applyFont="1" applyFill="1" applyBorder="1" applyAlignment="1">
      <alignment horizontal="center" vertical="center" wrapText="1"/>
    </xf>
    <xf numFmtId="0" fontId="61" fillId="8" borderId="21" xfId="0" applyFont="1" applyFill="1" applyBorder="1" applyAlignment="1">
      <alignment horizontal="center" vertical="center" wrapText="1"/>
    </xf>
    <xf numFmtId="0" fontId="3" fillId="8" borderId="22" xfId="0" applyFont="1" applyFill="1" applyBorder="1" applyAlignment="1">
      <alignment horizontal="center" vertical="center" wrapText="1"/>
    </xf>
    <xf numFmtId="0" fontId="12" fillId="8" borderId="2" xfId="0" applyFont="1" applyFill="1" applyBorder="1" applyAlignment="1">
      <alignment horizontal="left" vertical="center" wrapText="1"/>
    </xf>
    <xf numFmtId="0" fontId="12" fillId="8" borderId="2" xfId="0" applyFont="1" applyFill="1" applyBorder="1" applyAlignment="1">
      <alignment horizontal="left" vertical="center"/>
    </xf>
    <xf numFmtId="0" fontId="25" fillId="8" borderId="2" xfId="0" applyFont="1" applyFill="1" applyBorder="1" applyAlignment="1">
      <alignment horizontal="left" vertical="center" wrapText="1"/>
    </xf>
    <xf numFmtId="0" fontId="54" fillId="8" borderId="2" xfId="0" applyFont="1" applyFill="1" applyBorder="1" applyAlignment="1">
      <alignment horizontal="left" vertical="top" wrapText="1"/>
    </xf>
    <xf numFmtId="0" fontId="54" fillId="8" borderId="3" xfId="0" applyFont="1" applyFill="1" applyBorder="1" applyAlignment="1">
      <alignment horizontal="left" vertical="top" wrapText="1"/>
    </xf>
    <xf numFmtId="0" fontId="2" fillId="8" borderId="1"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63" xfId="0" applyFont="1" applyFill="1" applyBorder="1" applyAlignment="1">
      <alignment horizontal="center" vertical="center" wrapText="1"/>
    </xf>
    <xf numFmtId="0" fontId="52" fillId="2" borderId="9" xfId="0" applyFont="1" applyFill="1" applyBorder="1" applyAlignment="1">
      <alignment horizontal="center" vertical="center"/>
    </xf>
    <xf numFmtId="0" fontId="52" fillId="2" borderId="9" xfId="0" applyFont="1" applyFill="1" applyBorder="1" applyAlignment="1">
      <alignment horizontal="center" vertical="center" wrapText="1"/>
    </xf>
    <xf numFmtId="0" fontId="55" fillId="8" borderId="62" xfId="0" applyFont="1" applyFill="1" applyBorder="1" applyAlignment="1">
      <alignment horizontal="center" vertical="center"/>
    </xf>
    <xf numFmtId="49" fontId="55" fillId="8" borderId="63" xfId="0" applyNumberFormat="1" applyFont="1" applyFill="1" applyBorder="1" applyAlignment="1">
      <alignment horizontal="center" vertical="center" wrapText="1"/>
    </xf>
    <xf numFmtId="3" fontId="55" fillId="8" borderId="63" xfId="0" applyNumberFormat="1" applyFont="1" applyFill="1" applyBorder="1">
      <alignment vertical="center"/>
    </xf>
    <xf numFmtId="0" fontId="3" fillId="8" borderId="21" xfId="0" applyFont="1" applyFill="1" applyBorder="1" applyAlignment="1">
      <alignment horizontal="center" vertical="center"/>
    </xf>
    <xf numFmtId="0" fontId="55" fillId="8" borderId="21" xfId="0" applyFont="1" applyFill="1" applyBorder="1" applyAlignment="1">
      <alignment horizontal="center" vertical="center"/>
    </xf>
    <xf numFmtId="0" fontId="3" fillId="8" borderId="24" xfId="0" applyFont="1" applyFill="1" applyBorder="1" applyAlignment="1">
      <alignment horizontal="center" vertical="center"/>
    </xf>
    <xf numFmtId="3" fontId="55" fillId="8" borderId="66" xfId="0" applyNumberFormat="1" applyFont="1" applyFill="1" applyBorder="1">
      <alignment vertical="center"/>
    </xf>
    <xf numFmtId="0" fontId="4" fillId="8" borderId="8" xfId="0" applyFont="1" applyFill="1" applyBorder="1" applyAlignment="1">
      <alignment horizontal="center" vertical="center"/>
    </xf>
    <xf numFmtId="0" fontId="4" fillId="8" borderId="21"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4" fillId="8" borderId="65" xfId="0" applyFont="1" applyFill="1" applyBorder="1" applyAlignment="1">
      <alignment horizontal="center" vertical="center"/>
    </xf>
    <xf numFmtId="0" fontId="48" fillId="2" borderId="33" xfId="0" applyFont="1" applyFill="1" applyBorder="1" applyAlignment="1">
      <alignment horizontal="center" vertical="center" wrapText="1"/>
    </xf>
    <xf numFmtId="0" fontId="9" fillId="8" borderId="67" xfId="0" applyFont="1" applyFill="1" applyBorder="1" applyAlignment="1">
      <alignment horizontal="center" vertical="center" wrapText="1"/>
    </xf>
    <xf numFmtId="0" fontId="48" fillId="2" borderId="2" xfId="0" applyFont="1" applyFill="1" applyBorder="1" applyAlignment="1" applyProtection="1">
      <alignment vertical="center"/>
      <protection locked="0"/>
    </xf>
    <xf numFmtId="0" fontId="55" fillId="8" borderId="77" xfId="0" applyFont="1" applyFill="1" applyBorder="1" applyAlignment="1" applyProtection="1">
      <alignment vertical="top"/>
      <protection locked="0"/>
    </xf>
    <xf numFmtId="0" fontId="0" fillId="8" borderId="77" xfId="0" applyFont="1" applyFill="1" applyBorder="1" applyAlignment="1" applyProtection="1">
      <alignment vertical="top"/>
      <protection locked="0"/>
    </xf>
    <xf numFmtId="0" fontId="0" fillId="8" borderId="20" xfId="0" applyFont="1" applyFill="1" applyBorder="1" applyAlignment="1" applyProtection="1">
      <alignment vertical="center" wrapText="1"/>
      <protection locked="0"/>
    </xf>
    <xf numFmtId="0" fontId="48" fillId="2" borderId="40" xfId="0" applyFont="1" applyFill="1" applyBorder="1" applyAlignment="1" applyProtection="1">
      <alignment vertical="center"/>
      <protection locked="0"/>
    </xf>
    <xf numFmtId="0" fontId="55" fillId="8" borderId="6" xfId="0" applyFont="1" applyFill="1" applyBorder="1" applyAlignment="1" applyProtection="1">
      <alignment horizontal="left" vertical="top"/>
      <protection locked="0"/>
    </xf>
    <xf numFmtId="0" fontId="48" fillId="2" borderId="34" xfId="0" applyFont="1" applyFill="1" applyBorder="1" applyAlignment="1">
      <alignment horizontal="center" vertical="center" wrapText="1"/>
    </xf>
    <xf numFmtId="0" fontId="48" fillId="2" borderId="8" xfId="0" applyFont="1" applyFill="1" applyBorder="1" applyAlignment="1">
      <alignment horizontal="right" vertical="center" wrapText="1"/>
    </xf>
    <xf numFmtId="0" fontId="48" fillId="2" borderId="36" xfId="0" applyFont="1" applyFill="1" applyBorder="1" applyAlignment="1">
      <alignment horizontal="center" vertical="center"/>
    </xf>
    <xf numFmtId="0" fontId="61" fillId="8" borderId="63" xfId="0" applyFont="1" applyFill="1" applyBorder="1" applyAlignment="1">
      <alignment horizontal="center" vertical="center" wrapText="1"/>
    </xf>
    <xf numFmtId="0" fontId="9" fillId="8" borderId="66" xfId="0" applyFont="1" applyFill="1" applyBorder="1" applyAlignment="1">
      <alignment horizontal="center" vertical="center"/>
    </xf>
    <xf numFmtId="0" fontId="67" fillId="8" borderId="66" xfId="0" applyFont="1" applyFill="1" applyBorder="1" applyAlignment="1">
      <alignment horizontal="center" vertical="center" wrapText="1"/>
    </xf>
    <xf numFmtId="0" fontId="12" fillId="8" borderId="2" xfId="0" applyFont="1" applyFill="1" applyBorder="1" applyAlignment="1">
      <alignment horizontal="left" vertical="top" wrapText="1"/>
    </xf>
    <xf numFmtId="0" fontId="12" fillId="8" borderId="3" xfId="0" applyFont="1" applyFill="1" applyBorder="1" applyAlignment="1">
      <alignment horizontal="left" vertical="top" wrapText="1"/>
    </xf>
    <xf numFmtId="0" fontId="12" fillId="8" borderId="2" xfId="0" applyFont="1" applyFill="1" applyBorder="1" applyAlignment="1">
      <alignment horizontal="left" vertical="center" wrapText="1"/>
    </xf>
    <xf numFmtId="0" fontId="12" fillId="8" borderId="23" xfId="0" applyFont="1" applyFill="1" applyBorder="1" applyAlignment="1">
      <alignment horizontal="left" vertical="center" wrapText="1"/>
    </xf>
    <xf numFmtId="0" fontId="31" fillId="8" borderId="2" xfId="0" applyFont="1" applyFill="1" applyBorder="1" applyAlignment="1">
      <alignment horizontal="left" vertical="center"/>
    </xf>
    <xf numFmtId="0" fontId="31" fillId="8" borderId="23" xfId="0" applyFont="1" applyFill="1" applyBorder="1" applyAlignment="1">
      <alignment horizontal="left" vertical="center"/>
    </xf>
    <xf numFmtId="0" fontId="12" fillId="8" borderId="2" xfId="0" applyFont="1" applyFill="1" applyBorder="1" applyAlignment="1">
      <alignment horizontal="left" vertical="center"/>
    </xf>
    <xf numFmtId="0" fontId="40" fillId="8" borderId="23" xfId="0" applyFont="1" applyFill="1" applyBorder="1" applyAlignment="1">
      <alignment horizontal="left" vertical="center"/>
    </xf>
    <xf numFmtId="0" fontId="4" fillId="8" borderId="60" xfId="0" applyFont="1" applyFill="1" applyBorder="1" applyAlignment="1">
      <alignment horizontal="center" vertical="center" wrapText="1"/>
    </xf>
    <xf numFmtId="0" fontId="4" fillId="8" borderId="61" xfId="0" applyFont="1" applyFill="1" applyBorder="1" applyAlignment="1">
      <alignment horizontal="center" vertical="center" wrapText="1"/>
    </xf>
    <xf numFmtId="0" fontId="4" fillId="8" borderId="45"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46" xfId="0" applyFont="1" applyFill="1" applyBorder="1" applyAlignment="1">
      <alignment horizontal="center" vertical="center" wrapText="1"/>
    </xf>
    <xf numFmtId="0" fontId="4" fillId="8" borderId="42"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43" xfId="0" applyFont="1" applyFill="1" applyBorder="1" applyAlignment="1">
      <alignment horizontal="center" vertical="center" wrapText="1"/>
    </xf>
    <xf numFmtId="0" fontId="4" fillId="8" borderId="18" xfId="0" applyFont="1" applyFill="1" applyBorder="1" applyAlignment="1">
      <alignment horizontal="left" vertical="center" wrapText="1"/>
    </xf>
    <xf numFmtId="0" fontId="4" fillId="8" borderId="19" xfId="0" applyFont="1" applyFill="1" applyBorder="1" applyAlignment="1">
      <alignment horizontal="left" vertical="center" wrapText="1"/>
    </xf>
    <xf numFmtId="0" fontId="4" fillId="8" borderId="20" xfId="0" applyFont="1" applyFill="1" applyBorder="1" applyAlignment="1">
      <alignment horizontal="left" vertical="center" wrapText="1"/>
    </xf>
    <xf numFmtId="0" fontId="4" fillId="8" borderId="24" xfId="0" applyFont="1" applyFill="1" applyBorder="1" applyAlignment="1">
      <alignment horizontal="left" vertical="center"/>
    </xf>
    <xf numFmtId="0" fontId="4" fillId="8" borderId="4" xfId="0" applyFont="1" applyFill="1" applyBorder="1" applyAlignment="1">
      <alignment horizontal="left" vertical="center"/>
    </xf>
    <xf numFmtId="0" fontId="4" fillId="8" borderId="23" xfId="0" applyFont="1" applyFill="1" applyBorder="1" applyAlignment="1">
      <alignment horizontal="left" vertical="center"/>
    </xf>
    <xf numFmtId="0" fontId="4" fillId="8" borderId="24" xfId="0" applyFont="1" applyFill="1" applyBorder="1" applyAlignment="1">
      <alignment vertical="center" wrapText="1"/>
    </xf>
    <xf numFmtId="0" fontId="4" fillId="8" borderId="4" xfId="0" applyFont="1" applyFill="1" applyBorder="1" applyAlignment="1">
      <alignment vertical="center" wrapText="1"/>
    </xf>
    <xf numFmtId="0" fontId="4" fillId="8" borderId="23" xfId="0" applyFont="1" applyFill="1" applyBorder="1" applyAlignment="1">
      <alignment vertical="center" wrapText="1"/>
    </xf>
    <xf numFmtId="0" fontId="4" fillId="8" borderId="24" xfId="0" applyFont="1" applyFill="1" applyBorder="1" applyAlignment="1">
      <alignment horizontal="left" vertical="center" wrapText="1"/>
    </xf>
    <xf numFmtId="0" fontId="4" fillId="8" borderId="4" xfId="0" applyFont="1" applyFill="1" applyBorder="1" applyAlignment="1">
      <alignment horizontal="left" vertical="center" wrapText="1"/>
    </xf>
    <xf numFmtId="0" fontId="4" fillId="8" borderId="23" xfId="0" applyFont="1" applyFill="1" applyBorder="1" applyAlignment="1">
      <alignment horizontal="left" vertical="center" wrapText="1"/>
    </xf>
    <xf numFmtId="0" fontId="4" fillId="8" borderId="56" xfId="0" applyFont="1" applyFill="1" applyBorder="1" applyAlignment="1">
      <alignment horizontal="left" vertical="center"/>
    </xf>
    <xf numFmtId="0" fontId="4" fillId="8" borderId="57" xfId="0" applyFont="1" applyFill="1" applyBorder="1" applyAlignment="1">
      <alignment horizontal="left" vertical="center"/>
    </xf>
    <xf numFmtId="0" fontId="4" fillId="8" borderId="58" xfId="0" applyFont="1" applyFill="1" applyBorder="1" applyAlignment="1">
      <alignment horizontal="left" vertical="center"/>
    </xf>
    <xf numFmtId="0" fontId="55" fillId="8" borderId="54" xfId="0" applyFont="1" applyFill="1" applyBorder="1" applyAlignment="1">
      <alignment horizontal="left" vertical="center"/>
    </xf>
    <xf numFmtId="0" fontId="55" fillId="8" borderId="53" xfId="0" applyFont="1" applyFill="1" applyBorder="1" applyAlignment="1">
      <alignment horizontal="left" vertical="center"/>
    </xf>
    <xf numFmtId="0" fontId="55" fillId="8" borderId="55" xfId="0" applyFont="1" applyFill="1" applyBorder="1" applyAlignment="1">
      <alignment horizontal="left" vertical="center"/>
    </xf>
    <xf numFmtId="0" fontId="61" fillId="17" borderId="60" xfId="0" applyFont="1" applyFill="1" applyBorder="1" applyAlignment="1">
      <alignment horizontal="center" vertical="center"/>
    </xf>
    <xf numFmtId="0" fontId="61" fillId="17" borderId="59" xfId="0" applyFont="1" applyFill="1" applyBorder="1" applyAlignment="1">
      <alignment horizontal="center" vertical="center"/>
    </xf>
    <xf numFmtId="0" fontId="61" fillId="8" borderId="25" xfId="0" applyFont="1" applyFill="1" applyBorder="1" applyAlignment="1">
      <alignment horizontal="center" vertical="center"/>
    </xf>
    <xf numFmtId="0" fontId="61" fillId="8" borderId="16" xfId="0" applyFont="1" applyFill="1" applyBorder="1" applyAlignment="1">
      <alignment horizontal="center" vertical="center"/>
    </xf>
    <xf numFmtId="0" fontId="61" fillId="8" borderId="18" xfId="0" applyFont="1" applyFill="1" applyBorder="1" applyAlignment="1">
      <alignment horizontal="center" vertical="center"/>
    </xf>
    <xf numFmtId="0" fontId="78" fillId="16" borderId="16" xfId="0" applyFont="1" applyFill="1" applyBorder="1" applyAlignment="1">
      <alignment horizontal="center" vertical="center"/>
    </xf>
    <xf numFmtId="0" fontId="78" fillId="16" borderId="0" xfId="0" applyFont="1" applyFill="1" applyBorder="1" applyAlignment="1">
      <alignment horizontal="center" vertical="center"/>
    </xf>
    <xf numFmtId="0" fontId="78" fillId="16" borderId="17" xfId="0" applyFont="1" applyFill="1" applyBorder="1" applyAlignment="1">
      <alignment horizontal="center" vertical="center"/>
    </xf>
    <xf numFmtId="0" fontId="61" fillId="17" borderId="25" xfId="0" applyFont="1" applyFill="1" applyBorder="1" applyAlignment="1">
      <alignment horizontal="center" vertical="center" wrapText="1"/>
    </xf>
    <xf numFmtId="0" fontId="61" fillId="17" borderId="26" xfId="0" applyFont="1" applyFill="1" applyBorder="1" applyAlignment="1">
      <alignment horizontal="center" vertical="center" wrapText="1"/>
    </xf>
    <xf numFmtId="0" fontId="61" fillId="17" borderId="27" xfId="0" applyFont="1" applyFill="1" applyBorder="1" applyAlignment="1">
      <alignment horizontal="center" vertical="center" wrapText="1"/>
    </xf>
    <xf numFmtId="0" fontId="61" fillId="17" borderId="16" xfId="0" applyFont="1" applyFill="1" applyBorder="1" applyAlignment="1">
      <alignment horizontal="center" vertical="center" wrapText="1"/>
    </xf>
    <xf numFmtId="0" fontId="61" fillId="17" borderId="0" xfId="0" applyFont="1" applyFill="1" applyBorder="1" applyAlignment="1">
      <alignment horizontal="center" vertical="center" wrapText="1"/>
    </xf>
    <xf numFmtId="0" fontId="61" fillId="17" borderId="17" xfId="0" applyFont="1" applyFill="1" applyBorder="1" applyAlignment="1">
      <alignment horizontal="center" vertical="center" wrapText="1"/>
    </xf>
    <xf numFmtId="0" fontId="50" fillId="6" borderId="42" xfId="0" applyFont="1" applyFill="1" applyBorder="1" applyAlignment="1">
      <alignment horizontal="center" vertical="center"/>
    </xf>
    <xf numFmtId="0" fontId="50" fillId="6" borderId="12" xfId="0" applyFont="1" applyFill="1" applyBorder="1" applyAlignment="1">
      <alignment horizontal="center" vertical="center"/>
    </xf>
    <xf numFmtId="0" fontId="50" fillId="6" borderId="43" xfId="0" applyFont="1" applyFill="1" applyBorder="1" applyAlignment="1">
      <alignment horizontal="center" vertical="center"/>
    </xf>
    <xf numFmtId="0" fontId="56" fillId="8" borderId="35" xfId="3" applyFont="1" applyFill="1" applyBorder="1" applyAlignment="1">
      <alignment horizontal="center" vertical="center" wrapText="1"/>
    </xf>
    <xf numFmtId="0" fontId="56" fillId="8" borderId="36" xfId="3" applyFont="1" applyFill="1" applyBorder="1" applyAlignment="1">
      <alignment horizontal="center" vertical="center" wrapText="1"/>
    </xf>
    <xf numFmtId="0" fontId="32" fillId="8" borderId="2" xfId="0" applyFont="1" applyFill="1" applyBorder="1" applyAlignment="1">
      <alignment horizontal="left" vertical="center" wrapText="1"/>
    </xf>
    <xf numFmtId="0" fontId="32" fillId="8" borderId="23" xfId="0" applyFont="1" applyFill="1" applyBorder="1" applyAlignment="1">
      <alignment horizontal="left" vertical="center" wrapText="1"/>
    </xf>
    <xf numFmtId="0" fontId="40" fillId="8" borderId="5" xfId="0" applyFont="1" applyFill="1" applyBorder="1" applyAlignment="1">
      <alignment horizontal="left" vertical="center" wrapText="1"/>
    </xf>
    <xf numFmtId="0" fontId="40" fillId="8" borderId="6" xfId="0" applyFont="1" applyFill="1" applyBorder="1" applyAlignment="1">
      <alignment horizontal="left" vertical="center" wrapText="1"/>
    </xf>
    <xf numFmtId="0" fontId="40" fillId="8" borderId="11" xfId="0" applyFont="1" applyFill="1" applyBorder="1" applyAlignment="1">
      <alignment horizontal="left" vertical="center" wrapText="1"/>
    </xf>
    <xf numFmtId="0" fontId="40" fillId="8" borderId="13" xfId="0" applyFont="1" applyFill="1" applyBorder="1" applyAlignment="1">
      <alignment horizontal="left" vertical="center" wrapText="1"/>
    </xf>
    <xf numFmtId="0" fontId="9" fillId="8" borderId="2"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28" fillId="8" borderId="2" xfId="0" applyFont="1" applyFill="1" applyBorder="1" applyAlignment="1">
      <alignment horizontal="left" vertical="center" wrapText="1"/>
    </xf>
    <xf numFmtId="0" fontId="28" fillId="8" borderId="23" xfId="0" applyFont="1" applyFill="1" applyBorder="1" applyAlignment="1">
      <alignment horizontal="left" vertical="center" wrapText="1"/>
    </xf>
    <xf numFmtId="0" fontId="20" fillId="8" borderId="2" xfId="0" applyFont="1" applyFill="1" applyBorder="1" applyAlignment="1">
      <alignment horizontal="left" vertical="top" wrapText="1"/>
    </xf>
    <xf numFmtId="0" fontId="20" fillId="8" borderId="3" xfId="0" applyFont="1" applyFill="1" applyBorder="1" applyAlignment="1">
      <alignment horizontal="left" vertical="top" wrapText="1"/>
    </xf>
    <xf numFmtId="0" fontId="61" fillId="19" borderId="63" xfId="0" applyFont="1" applyFill="1" applyBorder="1" applyAlignment="1">
      <alignment horizontal="center" vertical="center" wrapText="1"/>
    </xf>
    <xf numFmtId="0" fontId="61" fillId="19" borderId="64" xfId="0" applyFont="1" applyFill="1" applyBorder="1" applyAlignment="1">
      <alignment horizontal="center" vertical="center" wrapText="1"/>
    </xf>
    <xf numFmtId="0" fontId="61" fillId="0" borderId="1" xfId="0" applyFont="1" applyBorder="1" applyAlignment="1">
      <alignment horizontal="center" vertical="center" wrapText="1"/>
    </xf>
    <xf numFmtId="0" fontId="61" fillId="0" borderId="22" xfId="0" applyFont="1" applyBorder="1" applyAlignment="1">
      <alignment horizontal="center" vertical="center" wrapText="1"/>
    </xf>
    <xf numFmtId="0" fontId="61" fillId="19" borderId="1" xfId="0" applyFont="1" applyFill="1" applyBorder="1" applyAlignment="1">
      <alignment horizontal="center" vertical="center" wrapText="1"/>
    </xf>
    <xf numFmtId="0" fontId="61" fillId="19" borderId="22" xfId="0" applyFont="1" applyFill="1" applyBorder="1" applyAlignment="1">
      <alignment horizontal="center" vertical="center" wrapText="1"/>
    </xf>
    <xf numFmtId="0" fontId="61" fillId="0" borderId="66" xfId="0" applyFont="1" applyBorder="1" applyAlignment="1">
      <alignment horizontal="center" vertical="center" wrapText="1"/>
    </xf>
    <xf numFmtId="0" fontId="61" fillId="0" borderId="67" xfId="0" applyFont="1" applyBorder="1" applyAlignment="1">
      <alignment horizontal="center" vertical="center" wrapText="1"/>
    </xf>
    <xf numFmtId="0" fontId="78" fillId="20" borderId="25" xfId="0" applyFont="1" applyFill="1" applyBorder="1" applyAlignment="1">
      <alignment horizontal="center" vertical="center"/>
    </xf>
    <xf numFmtId="0" fontId="78" fillId="20" borderId="26" xfId="0" applyFont="1" applyFill="1" applyBorder="1" applyAlignment="1">
      <alignment horizontal="center" vertical="center"/>
    </xf>
    <xf numFmtId="0" fontId="78" fillId="20" borderId="27" xfId="0" applyFont="1" applyFill="1" applyBorder="1" applyAlignment="1">
      <alignment horizontal="center" vertical="center"/>
    </xf>
    <xf numFmtId="0" fontId="61" fillId="21" borderId="1" xfId="0" applyFont="1" applyFill="1" applyBorder="1" applyAlignment="1">
      <alignment horizontal="center" vertical="center" wrapText="1"/>
    </xf>
    <xf numFmtId="0" fontId="61" fillId="21" borderId="22" xfId="0" applyFont="1" applyFill="1" applyBorder="1" applyAlignment="1">
      <alignment horizontal="center" vertical="center" wrapText="1"/>
    </xf>
    <xf numFmtId="0" fontId="48" fillId="2" borderId="24" xfId="0" applyFont="1" applyFill="1" applyBorder="1" applyAlignment="1">
      <alignment horizontal="center" vertical="center"/>
    </xf>
    <xf numFmtId="0" fontId="48" fillId="2" borderId="4" xfId="0" applyFont="1" applyFill="1" applyBorder="1" applyAlignment="1">
      <alignment horizontal="center" vertical="center"/>
    </xf>
    <xf numFmtId="0" fontId="48" fillId="2" borderId="23" xfId="0" applyFont="1" applyFill="1" applyBorder="1" applyAlignment="1">
      <alignment horizontal="center" vertical="center"/>
    </xf>
    <xf numFmtId="0" fontId="48" fillId="2" borderId="42" xfId="0" applyFont="1" applyFill="1" applyBorder="1" applyAlignment="1">
      <alignment horizontal="center" vertical="center"/>
    </xf>
    <xf numFmtId="0" fontId="48" fillId="2" borderId="12" xfId="0" applyFont="1" applyFill="1" applyBorder="1" applyAlignment="1">
      <alignment horizontal="center" vertical="center"/>
    </xf>
    <xf numFmtId="0" fontId="48" fillId="2" borderId="43" xfId="0" applyFont="1" applyFill="1" applyBorder="1" applyAlignment="1">
      <alignment horizontal="center" vertical="center"/>
    </xf>
    <xf numFmtId="41" fontId="57" fillId="8" borderId="56" xfId="5" applyFont="1" applyFill="1" applyBorder="1" applyAlignment="1">
      <alignment horizontal="center" vertical="center"/>
    </xf>
    <xf numFmtId="41" fontId="57" fillId="8" borderId="57" xfId="5" applyFont="1" applyFill="1" applyBorder="1" applyAlignment="1">
      <alignment horizontal="center" vertical="center"/>
    </xf>
    <xf numFmtId="41" fontId="57" fillId="8" borderId="58" xfId="5" applyFont="1" applyFill="1" applyBorder="1" applyAlignment="1">
      <alignment horizontal="center" vertical="center"/>
    </xf>
    <xf numFmtId="0" fontId="3" fillId="8" borderId="78" xfId="0" applyFont="1" applyFill="1" applyBorder="1" applyAlignment="1">
      <alignment horizontal="center" vertical="center" wrapText="1"/>
    </xf>
    <xf numFmtId="0" fontId="3" fillId="8" borderId="79" xfId="0" applyFont="1" applyFill="1" applyBorder="1" applyAlignment="1">
      <alignment horizontal="center" vertical="center" wrapText="1"/>
    </xf>
    <xf numFmtId="0" fontId="3" fillId="8" borderId="80" xfId="0" applyFont="1" applyFill="1" applyBorder="1" applyAlignment="1">
      <alignment horizontal="center" vertical="center" wrapText="1"/>
    </xf>
    <xf numFmtId="0" fontId="55" fillId="8" borderId="56" xfId="0" applyFont="1" applyFill="1" applyBorder="1" applyAlignment="1">
      <alignment horizontal="center" vertical="center"/>
    </xf>
    <xf numFmtId="0" fontId="55" fillId="8" borderId="57" xfId="0" applyFont="1" applyFill="1" applyBorder="1" applyAlignment="1">
      <alignment horizontal="center" vertical="center"/>
    </xf>
    <xf numFmtId="0" fontId="55" fillId="8" borderId="73" xfId="0" applyFont="1" applyFill="1" applyBorder="1" applyAlignment="1">
      <alignment horizontal="center" vertical="center"/>
    </xf>
    <xf numFmtId="0" fontId="4" fillId="8" borderId="33" xfId="0" applyFont="1" applyFill="1" applyBorder="1" applyAlignment="1">
      <alignment horizontal="center" vertical="center" wrapText="1"/>
    </xf>
    <xf numFmtId="0" fontId="4" fillId="8" borderId="44" xfId="0" applyFont="1" applyFill="1" applyBorder="1" applyAlignment="1">
      <alignment horizontal="center" vertical="center" wrapText="1"/>
    </xf>
    <xf numFmtId="0" fontId="4" fillId="8" borderId="74" xfId="0" applyFont="1" applyFill="1" applyBorder="1" applyAlignment="1">
      <alignment horizontal="center" vertical="center" wrapText="1"/>
    </xf>
    <xf numFmtId="0" fontId="48" fillId="2" borderId="5" xfId="0" applyFont="1" applyFill="1" applyBorder="1" applyAlignment="1">
      <alignment horizontal="center" vertical="center" wrapText="1"/>
    </xf>
    <xf numFmtId="0" fontId="48" fillId="2" borderId="6" xfId="0" applyFont="1" applyFill="1" applyBorder="1" applyAlignment="1">
      <alignment horizontal="center" vertical="center" wrapText="1"/>
    </xf>
    <xf numFmtId="0" fontId="4" fillId="8" borderId="72" xfId="0" applyFont="1" applyFill="1" applyBorder="1" applyAlignment="1">
      <alignment horizontal="center" vertical="center" wrapText="1"/>
    </xf>
    <xf numFmtId="0" fontId="4" fillId="8" borderId="73"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8" fillId="2" borderId="24" xfId="0" applyFont="1" applyFill="1" applyBorder="1" applyAlignment="1">
      <alignment horizontal="center" vertical="center" wrapText="1"/>
    </xf>
    <xf numFmtId="0" fontId="48" fillId="2" borderId="4" xfId="0" applyFont="1" applyFill="1" applyBorder="1" applyAlignment="1">
      <alignment horizontal="center" vertical="center" wrapText="1"/>
    </xf>
    <xf numFmtId="0" fontId="48" fillId="2" borderId="23" xfId="0" applyFont="1" applyFill="1" applyBorder="1" applyAlignment="1">
      <alignment horizontal="center" vertical="center" wrapText="1"/>
    </xf>
    <xf numFmtId="0" fontId="4" fillId="8" borderId="66"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0" fillId="8" borderId="33" xfId="0" applyFont="1" applyFill="1" applyBorder="1" applyAlignment="1">
      <alignment horizontal="center" vertical="center" wrapText="1"/>
    </xf>
    <xf numFmtId="0" fontId="40" fillId="8" borderId="34" xfId="0" applyFont="1" applyFill="1" applyBorder="1" applyAlignment="1">
      <alignment horizontal="center" vertical="center" wrapText="1"/>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3" fillId="8" borderId="33" xfId="0" applyNumberFormat="1" applyFont="1" applyFill="1" applyBorder="1" applyAlignment="1">
      <alignment horizontal="center" vertical="center" wrapText="1"/>
    </xf>
    <xf numFmtId="0" fontId="3" fillId="8" borderId="34" xfId="0" applyNumberFormat="1"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75" xfId="0" applyFont="1" applyFill="1" applyBorder="1" applyAlignment="1">
      <alignment horizontal="center" vertical="center" wrapText="1"/>
    </xf>
    <xf numFmtId="0" fontId="4" fillId="8" borderId="76"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77" xfId="0" applyFont="1" applyFill="1" applyBorder="1" applyAlignment="1">
      <alignment horizontal="center" vertical="center" wrapText="1"/>
    </xf>
    <xf numFmtId="0" fontId="4" fillId="8" borderId="68" xfId="0" applyFont="1" applyFill="1" applyBorder="1" applyAlignment="1">
      <alignment horizontal="center" vertical="center" wrapText="1"/>
    </xf>
    <xf numFmtId="0" fontId="4" fillId="8" borderId="34" xfId="0" applyFont="1" applyFill="1" applyBorder="1" applyAlignment="1">
      <alignment horizontal="center" vertical="center" wrapText="1"/>
    </xf>
    <xf numFmtId="0" fontId="4" fillId="8" borderId="71"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69" xfId="0" applyFont="1" applyFill="1" applyBorder="1" applyAlignment="1">
      <alignment horizontal="center" vertical="center" wrapText="1"/>
    </xf>
    <xf numFmtId="0" fontId="4" fillId="8" borderId="70" xfId="0" applyFont="1" applyFill="1" applyBorder="1" applyAlignment="1">
      <alignment horizontal="center" vertical="center" wrapText="1"/>
    </xf>
    <xf numFmtId="0" fontId="52" fillId="2" borderId="45" xfId="0" applyFont="1" applyFill="1" applyBorder="1" applyAlignment="1">
      <alignment horizontal="center" vertical="center"/>
    </xf>
    <xf numFmtId="0" fontId="52" fillId="2" borderId="6" xfId="0" applyFont="1" applyFill="1" applyBorder="1" applyAlignment="1">
      <alignment horizontal="center" vertical="center"/>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8" fillId="2" borderId="2" xfId="0" applyFont="1" applyFill="1" applyBorder="1" applyAlignment="1">
      <alignment horizontal="center" vertical="center" wrapText="1"/>
    </xf>
    <xf numFmtId="0" fontId="48" fillId="2" borderId="3" xfId="0" applyFont="1" applyFill="1" applyBorder="1" applyAlignment="1">
      <alignment horizontal="center" vertical="center" wrapText="1"/>
    </xf>
    <xf numFmtId="0" fontId="61" fillId="8" borderId="1" xfId="0" applyFont="1" applyFill="1" applyBorder="1" applyAlignment="1">
      <alignment horizontal="center" vertical="center" wrapText="1"/>
    </xf>
    <xf numFmtId="0" fontId="61" fillId="8" borderId="22" xfId="0" applyFont="1" applyFill="1" applyBorder="1" applyAlignment="1">
      <alignment horizontal="center" vertical="center" wrapText="1"/>
    </xf>
    <xf numFmtId="0" fontId="78" fillId="18" borderId="16" xfId="0" applyFont="1" applyFill="1" applyBorder="1" applyAlignment="1">
      <alignment horizontal="center" vertical="center"/>
    </xf>
    <xf numFmtId="0" fontId="78" fillId="18" borderId="0" xfId="0" applyFont="1" applyFill="1" applyBorder="1" applyAlignment="1">
      <alignment horizontal="center" vertical="center"/>
    </xf>
    <xf numFmtId="0" fontId="78" fillId="18" borderId="17" xfId="0" applyFont="1" applyFill="1" applyBorder="1" applyAlignment="1">
      <alignment horizontal="center" vertical="center"/>
    </xf>
    <xf numFmtId="0" fontId="55" fillId="6" borderId="65" xfId="0" applyFont="1" applyFill="1" applyBorder="1" applyAlignment="1">
      <alignment horizontal="center" vertical="top" wrapText="1"/>
    </xf>
    <xf numFmtId="0" fontId="55" fillId="6" borderId="66" xfId="0" applyFont="1" applyFill="1" applyBorder="1" applyAlignment="1">
      <alignment horizontal="center" vertical="top" wrapText="1"/>
    </xf>
    <xf numFmtId="0" fontId="50" fillId="6" borderId="24" xfId="0" applyFont="1" applyFill="1" applyBorder="1" applyAlignment="1">
      <alignment horizontal="center" vertical="center"/>
    </xf>
    <xf numFmtId="0" fontId="50" fillId="6" borderId="4" xfId="0" applyFont="1" applyFill="1" applyBorder="1" applyAlignment="1">
      <alignment horizontal="center" vertical="center"/>
    </xf>
    <xf numFmtId="0" fontId="50" fillId="6" borderId="23" xfId="0" applyFont="1" applyFill="1" applyBorder="1" applyAlignment="1">
      <alignment horizontal="center" vertical="center"/>
    </xf>
    <xf numFmtId="0" fontId="24" fillId="8" borderId="3" xfId="0" applyFont="1" applyFill="1" applyBorder="1" applyAlignment="1">
      <alignment horizontal="left" vertical="top" wrapText="1"/>
    </xf>
    <xf numFmtId="9" fontId="6" fillId="8" borderId="1" xfId="0" applyNumberFormat="1" applyFont="1" applyFill="1" applyBorder="1" applyAlignment="1">
      <alignment horizontal="center" vertical="center" wrapText="1"/>
    </xf>
    <xf numFmtId="9" fontId="16" fillId="8" borderId="1" xfId="0" applyNumberFormat="1"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9" fillId="8" borderId="60" xfId="0" applyFont="1" applyFill="1" applyBorder="1" applyAlignment="1">
      <alignment horizontal="center" vertical="center" wrapText="1"/>
    </xf>
    <xf numFmtId="0" fontId="9" fillId="8" borderId="61" xfId="0" applyFont="1" applyFill="1" applyBorder="1" applyAlignment="1">
      <alignment horizontal="center" vertical="center" wrapText="1"/>
    </xf>
    <xf numFmtId="0" fontId="69" fillId="8" borderId="21" xfId="0" applyFont="1" applyFill="1" applyBorder="1" applyAlignment="1">
      <alignment horizontal="center" vertical="center"/>
    </xf>
    <xf numFmtId="0" fontId="69" fillId="8" borderId="1" xfId="0" applyFont="1" applyFill="1" applyBorder="1" applyAlignment="1">
      <alignment horizontal="center" vertical="center"/>
    </xf>
    <xf numFmtId="0" fontId="69" fillId="8" borderId="22" xfId="0" applyFont="1" applyFill="1" applyBorder="1" applyAlignment="1">
      <alignment horizontal="center" vertical="center"/>
    </xf>
    <xf numFmtId="0" fontId="48" fillId="2" borderId="40" xfId="0" applyFont="1" applyFill="1" applyBorder="1" applyAlignment="1">
      <alignment horizontal="center" vertical="center"/>
    </xf>
    <xf numFmtId="0" fontId="48" fillId="2" borderId="41" xfId="0" applyFont="1" applyFill="1" applyBorder="1" applyAlignment="1">
      <alignment horizontal="center" vertical="center"/>
    </xf>
    <xf numFmtId="0" fontId="48" fillId="2" borderId="51" xfId="0" applyFont="1" applyFill="1" applyBorder="1" applyAlignment="1">
      <alignment horizontal="center" vertical="center"/>
    </xf>
    <xf numFmtId="0" fontId="9" fillId="8" borderId="33"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9" fillId="8" borderId="34"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9" fillId="8" borderId="8"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40" fillId="8" borderId="2" xfId="0" applyFont="1" applyFill="1" applyBorder="1" applyAlignment="1">
      <alignment horizontal="left" vertical="center" wrapText="1"/>
    </xf>
    <xf numFmtId="0" fontId="40" fillId="8" borderId="23" xfId="0" applyFont="1" applyFill="1" applyBorder="1" applyAlignment="1">
      <alignment horizontal="left" vertical="center" wrapText="1"/>
    </xf>
    <xf numFmtId="0" fontId="35" fillId="8" borderId="2" xfId="0" applyFont="1" applyFill="1" applyBorder="1" applyAlignment="1">
      <alignment horizontal="left" vertical="top" wrapText="1"/>
    </xf>
    <xf numFmtId="0" fontId="35" fillId="8" borderId="3" xfId="0" applyFont="1" applyFill="1" applyBorder="1" applyAlignment="1">
      <alignment horizontal="left" vertical="top" wrapText="1"/>
    </xf>
    <xf numFmtId="0" fontId="40" fillId="8" borderId="2" xfId="0" applyFont="1" applyFill="1" applyBorder="1" applyAlignment="1">
      <alignment horizontal="left" vertical="center"/>
    </xf>
    <xf numFmtId="0" fontId="48" fillId="2" borderId="2" xfId="0" applyFont="1" applyFill="1" applyBorder="1" applyAlignment="1" applyProtection="1">
      <alignment horizontal="center" vertical="center"/>
      <protection locked="0"/>
    </xf>
    <xf numFmtId="0" fontId="48" fillId="2" borderId="23" xfId="0" applyFont="1" applyFill="1" applyBorder="1" applyAlignment="1" applyProtection="1">
      <alignment horizontal="center" vertical="center"/>
      <protection locked="0"/>
    </xf>
    <xf numFmtId="0" fontId="51" fillId="7" borderId="24" xfId="0" applyFont="1" applyFill="1" applyBorder="1" applyAlignment="1" applyProtection="1">
      <alignment horizontal="center" vertical="center"/>
      <protection locked="0"/>
    </xf>
    <xf numFmtId="0" fontId="51" fillId="7" borderId="4" xfId="0" applyFont="1" applyFill="1" applyBorder="1" applyAlignment="1" applyProtection="1">
      <alignment horizontal="center" vertical="center"/>
      <protection locked="0"/>
    </xf>
    <xf numFmtId="0" fontId="51" fillId="7" borderId="23" xfId="0" applyFont="1" applyFill="1" applyBorder="1" applyAlignment="1" applyProtection="1">
      <alignment horizontal="center" vertical="center"/>
      <protection locked="0"/>
    </xf>
    <xf numFmtId="0" fontId="48" fillId="2" borderId="42" xfId="0" applyFont="1" applyFill="1" applyBorder="1" applyAlignment="1">
      <alignment horizontal="center" vertical="center" wrapText="1"/>
    </xf>
    <xf numFmtId="0" fontId="48" fillId="2" borderId="12" xfId="0" applyFont="1" applyFill="1" applyBorder="1" applyAlignment="1">
      <alignment horizontal="center" vertical="center" wrapText="1"/>
    </xf>
    <xf numFmtId="0" fontId="48" fillId="2" borderId="43"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19" fillId="8" borderId="2"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64" fillId="2" borderId="24" xfId="0" applyFont="1" applyFill="1" applyBorder="1" applyAlignment="1">
      <alignment horizontal="center" vertical="center"/>
    </xf>
    <xf numFmtId="0" fontId="64" fillId="2" borderId="4" xfId="0" applyFont="1" applyFill="1" applyBorder="1" applyAlignment="1">
      <alignment horizontal="center" vertical="center"/>
    </xf>
    <xf numFmtId="0" fontId="64" fillId="2" borderId="23" xfId="0" applyFont="1" applyFill="1" applyBorder="1" applyAlignment="1">
      <alignment horizontal="center" vertical="center"/>
    </xf>
    <xf numFmtId="9" fontId="3" fillId="8" borderId="30" xfId="1" applyFont="1" applyFill="1" applyBorder="1" applyAlignment="1">
      <alignment horizontal="center" vertical="center" wrapText="1"/>
    </xf>
    <xf numFmtId="9" fontId="3" fillId="8" borderId="32" xfId="1" applyFont="1" applyFill="1" applyBorder="1" applyAlignment="1">
      <alignment horizontal="center" vertical="center" wrapText="1"/>
    </xf>
    <xf numFmtId="0" fontId="33" fillId="8" borderId="2" xfId="0" applyFont="1" applyFill="1" applyBorder="1" applyAlignment="1">
      <alignment horizontal="left" vertical="top" wrapText="1"/>
    </xf>
    <xf numFmtId="0" fontId="33" fillId="8" borderId="3" xfId="0" applyFont="1" applyFill="1" applyBorder="1" applyAlignment="1">
      <alignment horizontal="left" vertical="top" wrapText="1"/>
    </xf>
    <xf numFmtId="9" fontId="9" fillId="8" borderId="9" xfId="0" applyNumberFormat="1" applyFont="1" applyFill="1" applyBorder="1" applyAlignment="1">
      <alignment horizontal="center" vertical="center" wrapText="1"/>
    </xf>
    <xf numFmtId="9" fontId="9" fillId="8" borderId="8" xfId="0" applyNumberFormat="1" applyFont="1" applyFill="1" applyBorder="1" applyAlignment="1">
      <alignment horizontal="center" vertical="center" wrapText="1"/>
    </xf>
    <xf numFmtId="0" fontId="11" fillId="8" borderId="2" xfId="0" applyFont="1" applyFill="1" applyBorder="1" applyAlignment="1">
      <alignment horizontal="left" vertical="center" wrapText="1"/>
    </xf>
    <xf numFmtId="0" fontId="12" fillId="8" borderId="23" xfId="0" applyFont="1" applyFill="1" applyBorder="1" applyAlignment="1">
      <alignment horizontal="left" vertical="top" wrapText="1"/>
    </xf>
    <xf numFmtId="0" fontId="43" fillId="5" borderId="25" xfId="0" applyFont="1" applyFill="1" applyBorder="1" applyAlignment="1">
      <alignment horizontal="center" vertical="center"/>
    </xf>
    <xf numFmtId="0" fontId="43" fillId="5" borderId="26" xfId="0" applyFont="1" applyFill="1" applyBorder="1" applyAlignment="1">
      <alignment horizontal="center" vertical="center"/>
    </xf>
    <xf numFmtId="0" fontId="43" fillId="5" borderId="27" xfId="0" applyFont="1" applyFill="1" applyBorder="1" applyAlignment="1">
      <alignment horizontal="center" vertical="center"/>
    </xf>
    <xf numFmtId="0" fontId="43" fillId="5" borderId="42" xfId="0" applyFont="1" applyFill="1" applyBorder="1" applyAlignment="1">
      <alignment horizontal="center" vertical="center"/>
    </xf>
    <xf numFmtId="0" fontId="43" fillId="5" borderId="12" xfId="0" applyFont="1" applyFill="1" applyBorder="1" applyAlignment="1">
      <alignment horizontal="center" vertical="center"/>
    </xf>
    <xf numFmtId="0" fontId="43" fillId="5" borderId="43" xfId="0" applyFont="1" applyFill="1" applyBorder="1" applyAlignment="1">
      <alignment horizontal="center" vertical="center"/>
    </xf>
    <xf numFmtId="0" fontId="45" fillId="4" borderId="24" xfId="0" applyFont="1" applyFill="1" applyBorder="1" applyAlignment="1">
      <alignment horizontal="center" vertical="center"/>
    </xf>
    <xf numFmtId="0" fontId="45" fillId="4" borderId="4" xfId="0" applyFont="1" applyFill="1" applyBorder="1" applyAlignment="1">
      <alignment horizontal="center" vertical="center"/>
    </xf>
    <xf numFmtId="0" fontId="45" fillId="4" borderId="23" xfId="0" applyFont="1" applyFill="1" applyBorder="1" applyAlignment="1">
      <alignment horizontal="center" vertical="center"/>
    </xf>
    <xf numFmtId="0" fontId="53" fillId="8" borderId="2" xfId="0" applyFont="1" applyFill="1" applyBorder="1" applyAlignment="1">
      <alignment horizontal="left" vertical="top"/>
    </xf>
    <xf numFmtId="0" fontId="53" fillId="8" borderId="4" xfId="0" applyFont="1" applyFill="1" applyBorder="1" applyAlignment="1">
      <alignment horizontal="left" vertical="top"/>
    </xf>
    <xf numFmtId="0" fontId="53" fillId="8" borderId="23" xfId="0" applyFont="1" applyFill="1" applyBorder="1" applyAlignment="1">
      <alignment horizontal="left" vertical="top"/>
    </xf>
    <xf numFmtId="0" fontId="48" fillId="4" borderId="2" xfId="0" applyFont="1" applyFill="1" applyBorder="1" applyAlignment="1">
      <alignment horizontal="center" vertical="center"/>
    </xf>
    <xf numFmtId="0" fontId="48" fillId="4" borderId="3" xfId="0" applyFont="1" applyFill="1" applyBorder="1" applyAlignment="1">
      <alignment horizontal="center" vertical="center"/>
    </xf>
    <xf numFmtId="0" fontId="34" fillId="8" borderId="2" xfId="0" applyFont="1" applyFill="1" applyBorder="1" applyAlignment="1">
      <alignment horizontal="left" vertical="top" wrapText="1"/>
    </xf>
    <xf numFmtId="0" fontId="34" fillId="8" borderId="3" xfId="0" applyFont="1" applyFill="1" applyBorder="1" applyAlignment="1">
      <alignment horizontal="left" vertical="top" wrapText="1"/>
    </xf>
    <xf numFmtId="0" fontId="30" fillId="8" borderId="2" xfId="0" applyFont="1" applyFill="1" applyBorder="1" applyAlignment="1">
      <alignment horizontal="left" vertical="top" wrapText="1"/>
    </xf>
    <xf numFmtId="0" fontId="30" fillId="8" borderId="3" xfId="0" applyFont="1" applyFill="1" applyBorder="1" applyAlignment="1">
      <alignment horizontal="left" vertical="top" wrapText="1"/>
    </xf>
    <xf numFmtId="0" fontId="30" fillId="8" borderId="23" xfId="0" applyFont="1" applyFill="1" applyBorder="1" applyAlignment="1">
      <alignment horizontal="left" vertical="top" wrapText="1"/>
    </xf>
    <xf numFmtId="0" fontId="47" fillId="8" borderId="24" xfId="0" applyFont="1" applyFill="1" applyBorder="1" applyAlignment="1">
      <alignment horizontal="left" vertical="center"/>
    </xf>
    <xf numFmtId="0" fontId="47" fillId="8" borderId="4" xfId="0" applyFont="1" applyFill="1" applyBorder="1" applyAlignment="1">
      <alignment horizontal="left" vertical="center"/>
    </xf>
    <xf numFmtId="0" fontId="47" fillId="8" borderId="23" xfId="0" applyFont="1" applyFill="1" applyBorder="1" applyAlignment="1">
      <alignment horizontal="left" vertical="center"/>
    </xf>
    <xf numFmtId="0" fontId="21" fillId="8" borderId="2" xfId="0" applyFont="1" applyFill="1" applyBorder="1" applyAlignment="1">
      <alignment horizontal="left" vertical="top" wrapText="1"/>
    </xf>
    <xf numFmtId="0" fontId="21" fillId="8" borderId="3" xfId="0" applyFont="1" applyFill="1" applyBorder="1" applyAlignment="1">
      <alignment horizontal="left" vertical="top" wrapText="1"/>
    </xf>
    <xf numFmtId="0" fontId="35" fillId="8" borderId="2" xfId="0" applyFont="1" applyFill="1" applyBorder="1" applyAlignment="1">
      <alignment horizontal="left" vertical="center"/>
    </xf>
    <xf numFmtId="0" fontId="35" fillId="8" borderId="23" xfId="0" applyFont="1" applyFill="1" applyBorder="1" applyAlignment="1">
      <alignment horizontal="left" vertical="center"/>
    </xf>
    <xf numFmtId="0" fontId="56" fillId="10" borderId="24" xfId="3" applyFill="1" applyBorder="1" applyAlignment="1">
      <alignment horizontal="center" vertical="center"/>
    </xf>
    <xf numFmtId="0" fontId="56" fillId="10" borderId="4" xfId="3" applyFill="1" applyBorder="1" applyAlignment="1">
      <alignment horizontal="center" vertical="center"/>
    </xf>
    <xf numFmtId="0" fontId="56" fillId="10" borderId="23" xfId="3" applyFill="1" applyBorder="1" applyAlignment="1">
      <alignment horizontal="center" vertical="center"/>
    </xf>
    <xf numFmtId="0" fontId="38" fillId="8" borderId="2" xfId="0" applyFont="1" applyFill="1" applyBorder="1" applyAlignment="1">
      <alignment horizontal="left" vertical="center" wrapText="1"/>
    </xf>
    <xf numFmtId="0" fontId="38" fillId="8" borderId="3" xfId="0" applyFont="1" applyFill="1" applyBorder="1" applyAlignment="1">
      <alignment horizontal="left" vertical="center" wrapText="1"/>
    </xf>
    <xf numFmtId="0" fontId="48" fillId="4" borderId="2" xfId="0" applyFont="1" applyFill="1" applyBorder="1" applyAlignment="1">
      <alignment horizontal="center" vertical="top" wrapText="1"/>
    </xf>
    <xf numFmtId="0" fontId="48" fillId="4" borderId="3" xfId="0" applyFont="1" applyFill="1" applyBorder="1" applyAlignment="1">
      <alignment horizontal="center" vertical="top" wrapText="1"/>
    </xf>
    <xf numFmtId="0" fontId="40" fillId="8" borderId="14" xfId="0" applyFont="1" applyFill="1" applyBorder="1" applyAlignment="1">
      <alignment horizontal="left" vertical="center" wrapText="1"/>
    </xf>
    <xf numFmtId="0" fontId="40" fillId="8" borderId="15" xfId="0" applyFont="1" applyFill="1" applyBorder="1" applyAlignment="1">
      <alignment horizontal="left" vertical="center" wrapText="1"/>
    </xf>
    <xf numFmtId="0" fontId="24" fillId="8" borderId="5" xfId="0" applyFont="1" applyFill="1" applyBorder="1" applyAlignment="1">
      <alignment horizontal="left" vertical="center" wrapText="1"/>
    </xf>
    <xf numFmtId="0" fontId="24" fillId="8" borderId="6" xfId="0" applyFont="1" applyFill="1" applyBorder="1" applyAlignment="1">
      <alignment horizontal="left" vertical="center" wrapText="1"/>
    </xf>
    <xf numFmtId="0" fontId="24" fillId="8" borderId="11" xfId="0" applyFont="1" applyFill="1" applyBorder="1" applyAlignment="1">
      <alignment horizontal="left" vertical="center" wrapText="1"/>
    </xf>
    <xf numFmtId="0" fontId="24" fillId="8" borderId="13" xfId="0" applyFont="1" applyFill="1" applyBorder="1" applyAlignment="1">
      <alignment horizontal="left" vertical="center" wrapText="1"/>
    </xf>
    <xf numFmtId="0" fontId="48" fillId="4" borderId="23" xfId="0" applyFont="1" applyFill="1" applyBorder="1" applyAlignment="1">
      <alignment horizontal="center" vertical="center"/>
    </xf>
    <xf numFmtId="0" fontId="47" fillId="4" borderId="24" xfId="0" applyFont="1" applyFill="1" applyBorder="1" applyAlignment="1">
      <alignment horizontal="center" vertical="center"/>
    </xf>
    <xf numFmtId="0" fontId="47" fillId="4" borderId="4" xfId="0" applyFont="1" applyFill="1" applyBorder="1" applyAlignment="1">
      <alignment horizontal="center" vertical="center"/>
    </xf>
    <xf numFmtId="0" fontId="47" fillId="4" borderId="23" xfId="0" applyFont="1" applyFill="1" applyBorder="1" applyAlignment="1">
      <alignment horizontal="center" vertical="center"/>
    </xf>
    <xf numFmtId="0" fontId="25" fillId="8" borderId="5" xfId="0" applyFont="1" applyFill="1" applyBorder="1" applyAlignment="1">
      <alignment horizontal="left" vertical="center" wrapText="1"/>
    </xf>
    <xf numFmtId="0" fontId="25" fillId="8" borderId="6" xfId="0" applyFont="1" applyFill="1" applyBorder="1" applyAlignment="1">
      <alignment horizontal="left" vertical="center" wrapText="1"/>
    </xf>
    <xf numFmtId="0" fontId="25" fillId="8" borderId="11" xfId="0" applyFont="1" applyFill="1" applyBorder="1" applyAlignment="1">
      <alignment horizontal="left" vertical="center" wrapText="1"/>
    </xf>
    <xf numFmtId="0" fontId="25" fillId="8" borderId="13" xfId="0" applyFont="1" applyFill="1" applyBorder="1" applyAlignment="1">
      <alignment horizontal="left" vertical="center" wrapText="1"/>
    </xf>
    <xf numFmtId="0" fontId="24" fillId="8" borderId="2" xfId="0" applyFont="1" applyFill="1" applyBorder="1" applyAlignment="1">
      <alignment horizontal="left" vertical="top" wrapText="1"/>
    </xf>
    <xf numFmtId="0" fontId="25" fillId="8" borderId="2" xfId="0" applyFont="1" applyFill="1" applyBorder="1" applyAlignment="1">
      <alignment horizontal="left" vertical="center" wrapText="1"/>
    </xf>
    <xf numFmtId="0" fontId="25" fillId="8" borderId="23" xfId="0" applyFont="1" applyFill="1" applyBorder="1" applyAlignment="1">
      <alignment horizontal="left" vertical="center" wrapText="1"/>
    </xf>
    <xf numFmtId="0" fontId="40" fillId="8" borderId="44" xfId="0" applyFont="1" applyFill="1" applyBorder="1" applyAlignment="1">
      <alignment horizontal="center" vertical="center" wrapText="1"/>
    </xf>
    <xf numFmtId="0" fontId="33" fillId="8" borderId="2" xfId="0" applyFont="1" applyFill="1" applyBorder="1" applyAlignment="1">
      <alignment horizontal="left" vertical="center" wrapText="1"/>
    </xf>
    <xf numFmtId="0" fontId="33" fillId="8" borderId="23" xfId="0" applyFont="1" applyFill="1" applyBorder="1" applyAlignment="1">
      <alignment horizontal="left" vertical="center" wrapText="1"/>
    </xf>
    <xf numFmtId="0" fontId="12" fillId="8" borderId="5" xfId="0" applyFont="1" applyFill="1" applyBorder="1" applyAlignment="1">
      <alignment horizontal="left" vertical="center" wrapText="1"/>
    </xf>
    <xf numFmtId="0" fontId="33" fillId="8" borderId="5" xfId="0" applyFont="1" applyFill="1" applyBorder="1" applyAlignment="1">
      <alignment horizontal="left" vertical="center" wrapText="1"/>
    </xf>
    <xf numFmtId="0" fontId="33" fillId="8" borderId="6" xfId="0" applyFont="1" applyFill="1" applyBorder="1" applyAlignment="1">
      <alignment horizontal="left" vertical="center" wrapText="1"/>
    </xf>
    <xf numFmtId="0" fontId="33" fillId="8" borderId="11" xfId="0" applyFont="1" applyFill="1" applyBorder="1" applyAlignment="1">
      <alignment horizontal="left" vertical="center" wrapText="1"/>
    </xf>
    <xf numFmtId="0" fontId="33" fillId="8" borderId="13" xfId="0" applyFont="1" applyFill="1" applyBorder="1" applyAlignment="1">
      <alignment horizontal="left" vertical="center" wrapText="1"/>
    </xf>
    <xf numFmtId="0" fontId="28" fillId="8" borderId="2" xfId="0" applyFont="1" applyFill="1" applyBorder="1" applyAlignment="1">
      <alignment horizontal="left" vertical="top" wrapText="1"/>
    </xf>
    <xf numFmtId="0" fontId="28" fillId="8" borderId="3" xfId="0" applyFont="1" applyFill="1" applyBorder="1" applyAlignment="1">
      <alignment horizontal="left" vertical="top" wrapText="1"/>
    </xf>
    <xf numFmtId="0" fontId="40" fillId="8" borderId="2" xfId="0" applyFont="1" applyFill="1" applyBorder="1" applyAlignment="1">
      <alignment horizontal="left" vertical="top" wrapText="1"/>
    </xf>
    <xf numFmtId="0" fontId="40" fillId="8" borderId="3" xfId="0" applyFont="1" applyFill="1" applyBorder="1" applyAlignment="1">
      <alignment horizontal="left" vertical="top" wrapText="1"/>
    </xf>
    <xf numFmtId="0" fontId="31" fillId="8" borderId="2" xfId="0" applyFont="1" applyFill="1" applyBorder="1" applyAlignment="1">
      <alignment horizontal="left" vertical="top" wrapText="1"/>
    </xf>
    <xf numFmtId="0" fontId="31" fillId="8" borderId="3" xfId="0" applyFont="1" applyFill="1" applyBorder="1" applyAlignment="1">
      <alignment horizontal="left" vertical="top" wrapText="1"/>
    </xf>
    <xf numFmtId="0" fontId="11" fillId="8" borderId="2" xfId="0" applyFont="1" applyFill="1" applyBorder="1" applyAlignment="1">
      <alignment horizontal="left" vertical="top" wrapText="1"/>
    </xf>
    <xf numFmtId="0" fontId="3" fillId="8" borderId="69"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40" fillId="8" borderId="2" xfId="0" applyFont="1" applyFill="1" applyBorder="1" applyAlignment="1">
      <alignment horizontal="center" vertical="center" wrapText="1"/>
    </xf>
    <xf numFmtId="0" fontId="40" fillId="8" borderId="3" xfId="0" applyFont="1" applyFill="1" applyBorder="1" applyAlignment="1">
      <alignment horizontal="center" vertical="center" wrapText="1"/>
    </xf>
    <xf numFmtId="0" fontId="54" fillId="8" borderId="2" xfId="0" applyFont="1" applyFill="1" applyBorder="1" applyAlignment="1">
      <alignment horizontal="left" vertical="top" wrapText="1"/>
    </xf>
    <xf numFmtId="0" fontId="54" fillId="8" borderId="3" xfId="0" applyFont="1" applyFill="1" applyBorder="1" applyAlignment="1">
      <alignment horizontal="left" vertical="top" wrapText="1"/>
    </xf>
    <xf numFmtId="0" fontId="54" fillId="8" borderId="2" xfId="0" applyFont="1" applyFill="1" applyBorder="1" applyAlignment="1">
      <alignment vertical="center" wrapText="1"/>
    </xf>
    <xf numFmtId="0" fontId="54" fillId="8" borderId="23" xfId="0" applyFont="1" applyFill="1" applyBorder="1" applyAlignment="1">
      <alignment vertical="center" wrapText="1"/>
    </xf>
    <xf numFmtId="0" fontId="54" fillId="8" borderId="2" xfId="0" applyFont="1" applyFill="1" applyBorder="1" applyAlignment="1">
      <alignment horizontal="left" vertical="center" wrapText="1"/>
    </xf>
    <xf numFmtId="0" fontId="54" fillId="8" borderId="23" xfId="0" applyFont="1" applyFill="1" applyBorder="1" applyAlignment="1">
      <alignment horizontal="left" vertical="center" wrapText="1"/>
    </xf>
    <xf numFmtId="0" fontId="55" fillId="6" borderId="24" xfId="0" applyFont="1" applyFill="1" applyBorder="1" applyAlignment="1">
      <alignment horizontal="center" vertical="top"/>
    </xf>
    <xf numFmtId="0" fontId="55" fillId="6" borderId="4" xfId="0" applyFont="1" applyFill="1" applyBorder="1" applyAlignment="1">
      <alignment horizontal="center" vertical="top"/>
    </xf>
    <xf numFmtId="0" fontId="55" fillId="6" borderId="3" xfId="0" applyFont="1" applyFill="1" applyBorder="1" applyAlignment="1">
      <alignment horizontal="center" vertical="top"/>
    </xf>
    <xf numFmtId="0" fontId="55" fillId="6" borderId="24" xfId="0" applyFont="1" applyFill="1" applyBorder="1" applyAlignment="1">
      <alignment horizontal="center" vertical="top" wrapText="1"/>
    </xf>
    <xf numFmtId="0" fontId="55" fillId="6" borderId="4" xfId="0" applyFont="1" applyFill="1" applyBorder="1" applyAlignment="1">
      <alignment horizontal="center" vertical="top" wrapText="1"/>
    </xf>
    <xf numFmtId="0" fontId="55" fillId="6" borderId="3" xfId="0" applyFont="1" applyFill="1" applyBorder="1" applyAlignment="1">
      <alignment horizontal="center" vertical="top" wrapText="1"/>
    </xf>
    <xf numFmtId="0" fontId="54" fillId="8" borderId="3" xfId="0" applyFont="1" applyFill="1" applyBorder="1" applyAlignment="1">
      <alignment horizontal="left" vertical="center" wrapText="1"/>
    </xf>
    <xf numFmtId="0" fontId="55" fillId="6" borderId="2" xfId="0" applyFont="1" applyFill="1" applyBorder="1" applyAlignment="1">
      <alignment horizontal="center" vertical="center"/>
    </xf>
    <xf numFmtId="0" fontId="55" fillId="6" borderId="4" xfId="0" applyFont="1" applyFill="1" applyBorder="1" applyAlignment="1">
      <alignment horizontal="center" vertical="center"/>
    </xf>
    <xf numFmtId="0" fontId="55" fillId="6" borderId="23" xfId="0" applyFont="1" applyFill="1" applyBorder="1" applyAlignment="1">
      <alignment horizontal="center" vertical="center"/>
    </xf>
    <xf numFmtId="0" fontId="56" fillId="8" borderId="24" xfId="3" applyFill="1" applyBorder="1" applyAlignment="1">
      <alignment horizontal="center" vertical="center" wrapText="1"/>
    </xf>
    <xf numFmtId="0" fontId="56" fillId="8" borderId="4" xfId="3" applyFill="1" applyBorder="1" applyAlignment="1">
      <alignment horizontal="center" vertical="center" wrapText="1"/>
    </xf>
    <xf numFmtId="0" fontId="56" fillId="8" borderId="23" xfId="3" applyFill="1" applyBorder="1" applyAlignment="1">
      <alignment horizontal="center" vertical="center" wrapText="1"/>
    </xf>
    <xf numFmtId="0" fontId="50" fillId="6" borderId="45" xfId="0" applyFont="1" applyFill="1" applyBorder="1" applyAlignment="1">
      <alignment horizontal="center" vertical="center" wrapText="1"/>
    </xf>
    <xf numFmtId="0" fontId="50" fillId="6" borderId="7" xfId="0" applyFont="1" applyFill="1" applyBorder="1" applyAlignment="1">
      <alignment horizontal="center" vertical="center" wrapText="1"/>
    </xf>
    <xf numFmtId="0" fontId="50" fillId="6" borderId="46" xfId="0" applyFont="1" applyFill="1" applyBorder="1" applyAlignment="1">
      <alignment horizontal="center" vertical="center" wrapText="1"/>
    </xf>
    <xf numFmtId="0" fontId="56" fillId="8" borderId="54" xfId="3" applyFill="1" applyBorder="1" applyAlignment="1">
      <alignment horizontal="center" vertical="center" wrapText="1"/>
    </xf>
    <xf numFmtId="0" fontId="56" fillId="8" borderId="53" xfId="3" applyFill="1" applyBorder="1" applyAlignment="1">
      <alignment horizontal="center" vertical="center" wrapText="1"/>
    </xf>
    <xf numFmtId="0" fontId="56" fillId="8" borderId="55" xfId="3" applyFill="1" applyBorder="1" applyAlignment="1">
      <alignment horizontal="center" vertical="center" wrapText="1"/>
    </xf>
    <xf numFmtId="0" fontId="13" fillId="8" borderId="2" xfId="0" applyFont="1" applyFill="1" applyBorder="1" applyAlignment="1" applyProtection="1">
      <alignment horizontal="center" vertical="center" wrapText="1"/>
      <protection locked="0"/>
    </xf>
    <xf numFmtId="0" fontId="13" fillId="8" borderId="3" xfId="0" applyFont="1" applyFill="1" applyBorder="1" applyAlignment="1" applyProtection="1">
      <alignment horizontal="center" vertical="center" wrapText="1"/>
      <protection locked="0"/>
    </xf>
    <xf numFmtId="0" fontId="56" fillId="8" borderId="2" xfId="3" applyFont="1" applyFill="1" applyBorder="1" applyAlignment="1" applyProtection="1">
      <alignment horizontal="center" vertical="center"/>
      <protection locked="0"/>
    </xf>
    <xf numFmtId="0" fontId="56" fillId="8" borderId="23" xfId="3" applyFont="1" applyFill="1" applyBorder="1" applyAlignment="1" applyProtection="1">
      <alignment horizontal="center" vertical="center"/>
      <protection locked="0"/>
    </xf>
    <xf numFmtId="0" fontId="9" fillId="8" borderId="1" xfId="0" applyFont="1" applyFill="1" applyBorder="1" applyAlignment="1">
      <alignment horizontal="center" vertical="center" wrapText="1"/>
    </xf>
    <xf numFmtId="0" fontId="48" fillId="6" borderId="5" xfId="0" applyFont="1" applyFill="1" applyBorder="1" applyAlignment="1">
      <alignment horizontal="center" vertical="center" wrapText="1"/>
    </xf>
    <xf numFmtId="0" fontId="48" fillId="6" borderId="6" xfId="0" applyFont="1" applyFill="1" applyBorder="1" applyAlignment="1">
      <alignment horizontal="center" vertical="center" wrapText="1"/>
    </xf>
    <xf numFmtId="0" fontId="55" fillId="8" borderId="24" xfId="0" applyFont="1" applyFill="1" applyBorder="1" applyAlignment="1">
      <alignment horizontal="left" vertical="center" wrapText="1"/>
    </xf>
    <xf numFmtId="0" fontId="55" fillId="8" borderId="4" xfId="0" applyFont="1" applyFill="1" applyBorder="1" applyAlignment="1">
      <alignment horizontal="left" vertical="center" wrapText="1"/>
    </xf>
    <xf numFmtId="0" fontId="55" fillId="8" borderId="23" xfId="0" applyFont="1" applyFill="1" applyBorder="1" applyAlignment="1">
      <alignment horizontal="left" vertical="center" wrapText="1"/>
    </xf>
    <xf numFmtId="9" fontId="6" fillId="8" borderId="2" xfId="0" applyNumberFormat="1" applyFont="1" applyFill="1" applyBorder="1" applyAlignment="1">
      <alignment horizontal="center" vertical="center" wrapText="1"/>
    </xf>
    <xf numFmtId="9" fontId="16" fillId="8" borderId="4" xfId="0" applyNumberFormat="1" applyFont="1" applyFill="1" applyBorder="1" applyAlignment="1">
      <alignment horizontal="center" vertical="center" wrapText="1"/>
    </xf>
    <xf numFmtId="9" fontId="16" fillId="8" borderId="3" xfId="0" applyNumberFormat="1" applyFont="1" applyFill="1" applyBorder="1" applyAlignment="1">
      <alignment horizontal="center" vertical="center" wrapText="1"/>
    </xf>
    <xf numFmtId="0" fontId="56" fillId="8" borderId="2" xfId="3" applyFill="1" applyBorder="1" applyAlignment="1">
      <alignment horizontal="center" vertical="center" wrapText="1"/>
    </xf>
    <xf numFmtId="0" fontId="54" fillId="8" borderId="2" xfId="3" applyFont="1" applyFill="1" applyBorder="1" applyAlignment="1">
      <alignment horizontal="center" vertical="center" wrapText="1"/>
    </xf>
    <xf numFmtId="0" fontId="54" fillId="8" borderId="4" xfId="3" applyFont="1" applyFill="1" applyBorder="1" applyAlignment="1">
      <alignment horizontal="center" vertical="center" wrapText="1"/>
    </xf>
    <xf numFmtId="0" fontId="54" fillId="8" borderId="23" xfId="3" applyFont="1" applyFill="1" applyBorder="1" applyAlignment="1">
      <alignment horizontal="center" vertical="center" wrapText="1"/>
    </xf>
    <xf numFmtId="0" fontId="56" fillId="8" borderId="1" xfId="3" applyFill="1" applyBorder="1" applyAlignment="1">
      <alignment horizontal="center" vertical="center" wrapText="1"/>
    </xf>
    <xf numFmtId="0" fontId="56" fillId="8" borderId="22" xfId="3" applyFill="1" applyBorder="1" applyAlignment="1">
      <alignment horizontal="center" vertical="center" wrapText="1"/>
    </xf>
    <xf numFmtId="0" fontId="54" fillId="8" borderId="1" xfId="3" applyFont="1" applyFill="1" applyBorder="1" applyAlignment="1">
      <alignment horizontal="center" vertical="center" wrapText="1"/>
    </xf>
    <xf numFmtId="0" fontId="54" fillId="8" borderId="22" xfId="3" applyFont="1" applyFill="1" applyBorder="1" applyAlignment="1">
      <alignment horizontal="center" vertical="center" wrapText="1"/>
    </xf>
    <xf numFmtId="0" fontId="45" fillId="4" borderId="34" xfId="0" applyFont="1" applyFill="1" applyBorder="1" applyAlignment="1">
      <alignment horizontal="center" vertical="center"/>
    </xf>
    <xf numFmtId="0" fontId="45" fillId="4" borderId="8" xfId="0" applyFont="1" applyFill="1" applyBorder="1" applyAlignment="1">
      <alignment horizontal="center" vertical="center"/>
    </xf>
    <xf numFmtId="0" fontId="45" fillId="4" borderId="36" xfId="0" applyFont="1" applyFill="1" applyBorder="1" applyAlignment="1">
      <alignment horizontal="center" vertical="center"/>
    </xf>
    <xf numFmtId="0" fontId="9" fillId="8" borderId="66" xfId="0" applyFont="1" applyFill="1" applyBorder="1" applyAlignment="1">
      <alignment horizontal="center" vertical="center" wrapText="1"/>
    </xf>
    <xf numFmtId="0" fontId="47" fillId="10" borderId="26" xfId="0" applyFont="1" applyFill="1" applyBorder="1" applyAlignment="1">
      <alignment horizontal="center" vertical="center" wrapText="1"/>
    </xf>
    <xf numFmtId="0" fontId="47" fillId="10" borderId="0" xfId="0" applyFont="1" applyFill="1" applyBorder="1" applyAlignment="1">
      <alignment horizontal="center" vertical="center" wrapText="1"/>
    </xf>
    <xf numFmtId="0" fontId="64" fillId="11" borderId="24" xfId="0" applyFont="1" applyFill="1" applyBorder="1" applyAlignment="1" applyProtection="1">
      <alignment horizontal="center" vertical="center"/>
      <protection locked="0"/>
    </xf>
    <xf numFmtId="0" fontId="64" fillId="11" borderId="4" xfId="0" applyFont="1" applyFill="1" applyBorder="1" applyAlignment="1" applyProtection="1">
      <alignment horizontal="center" vertical="center"/>
      <protection locked="0"/>
    </xf>
    <xf numFmtId="0" fontId="64" fillId="11" borderId="23" xfId="0" applyFont="1" applyFill="1" applyBorder="1" applyAlignment="1" applyProtection="1">
      <alignment horizontal="center" vertical="center"/>
      <protection locked="0"/>
    </xf>
    <xf numFmtId="0" fontId="9" fillId="8" borderId="72" xfId="0" applyFont="1" applyFill="1" applyBorder="1" applyAlignment="1">
      <alignment horizontal="center" vertical="center" wrapText="1"/>
    </xf>
    <xf numFmtId="0" fontId="9" fillId="8" borderId="73" xfId="0" applyFont="1" applyFill="1" applyBorder="1" applyAlignment="1">
      <alignment horizontal="center" vertical="center" wrapText="1"/>
    </xf>
    <xf numFmtId="0" fontId="62" fillId="11" borderId="42" xfId="0" applyFont="1" applyFill="1" applyBorder="1" applyAlignment="1" applyProtection="1">
      <alignment horizontal="center" vertical="center"/>
      <protection locked="0"/>
    </xf>
    <xf numFmtId="0" fontId="62" fillId="11" borderId="13" xfId="0" applyFont="1" applyFill="1" applyBorder="1" applyAlignment="1" applyProtection="1">
      <alignment horizontal="center" vertical="center"/>
      <protection locked="0"/>
    </xf>
    <xf numFmtId="0" fontId="63" fillId="11" borderId="11" xfId="0" applyFont="1" applyFill="1" applyBorder="1" applyAlignment="1" applyProtection="1">
      <alignment horizontal="center" vertical="center"/>
      <protection locked="0"/>
    </xf>
    <xf numFmtId="0" fontId="63" fillId="11" borderId="13" xfId="0" applyFont="1" applyFill="1" applyBorder="1" applyAlignment="1" applyProtection="1">
      <alignment horizontal="center" vertical="center"/>
      <protection locked="0"/>
    </xf>
    <xf numFmtId="0" fontId="48" fillId="2" borderId="3" xfId="0" applyFont="1" applyFill="1" applyBorder="1" applyAlignment="1" applyProtection="1">
      <alignment horizontal="center" vertical="center"/>
      <protection locked="0"/>
    </xf>
    <xf numFmtId="0" fontId="77" fillId="8" borderId="1" xfId="0" applyFont="1" applyFill="1" applyBorder="1" applyAlignment="1">
      <alignment horizontal="center" vertical="center" wrapText="1"/>
    </xf>
    <xf numFmtId="0" fontId="56" fillId="8" borderId="2" xfId="3" applyFont="1" applyFill="1" applyBorder="1" applyAlignment="1">
      <alignment horizontal="center" vertical="center" wrapText="1"/>
    </xf>
    <xf numFmtId="0" fontId="56" fillId="8" borderId="23" xfId="3" applyFont="1" applyFill="1" applyBorder="1" applyAlignment="1">
      <alignment horizontal="center" vertical="center" wrapText="1"/>
    </xf>
    <xf numFmtId="0" fontId="48" fillId="9" borderId="42" xfId="0" applyFont="1" applyFill="1" applyBorder="1" applyAlignment="1">
      <alignment horizontal="center" vertical="center" wrapText="1"/>
    </xf>
    <xf numFmtId="0" fontId="48" fillId="9" borderId="12" xfId="0" applyFont="1" applyFill="1" applyBorder="1" applyAlignment="1">
      <alignment horizontal="center" vertical="center" wrapText="1"/>
    </xf>
    <xf numFmtId="0" fontId="48" fillId="9" borderId="43" xfId="0" applyFont="1" applyFill="1" applyBorder="1" applyAlignment="1">
      <alignment horizontal="center" vertical="center" wrapText="1"/>
    </xf>
    <xf numFmtId="0" fontId="45" fillId="5" borderId="42" xfId="0" applyFont="1" applyFill="1" applyBorder="1" applyAlignment="1">
      <alignment horizontal="center" vertical="center"/>
    </xf>
    <xf numFmtId="0" fontId="45" fillId="5" borderId="12" xfId="0" applyFont="1" applyFill="1" applyBorder="1" applyAlignment="1">
      <alignment horizontal="center" vertical="center"/>
    </xf>
    <xf numFmtId="0" fontId="45" fillId="5" borderId="43" xfId="0" applyFont="1" applyFill="1" applyBorder="1" applyAlignment="1">
      <alignment horizontal="center" vertical="center"/>
    </xf>
    <xf numFmtId="0" fontId="55" fillId="6" borderId="66" xfId="0" applyFont="1" applyFill="1" applyBorder="1" applyAlignment="1">
      <alignment horizontal="center" vertical="center"/>
    </xf>
    <xf numFmtId="0" fontId="55" fillId="6" borderId="67" xfId="0" applyFont="1" applyFill="1" applyBorder="1" applyAlignment="1">
      <alignment horizontal="center" vertical="center"/>
    </xf>
    <xf numFmtId="0" fontId="45" fillId="4" borderId="42" xfId="0" applyFont="1" applyFill="1" applyBorder="1" applyAlignment="1">
      <alignment horizontal="center" vertical="center"/>
    </xf>
    <xf numFmtId="0" fontId="45" fillId="4" borderId="12" xfId="0" applyFont="1" applyFill="1" applyBorder="1" applyAlignment="1">
      <alignment horizontal="center" vertical="center"/>
    </xf>
    <xf numFmtId="0" fontId="45" fillId="4" borderId="43" xfId="0" applyFont="1" applyFill="1" applyBorder="1" applyAlignment="1">
      <alignment horizontal="center" vertical="center"/>
    </xf>
    <xf numFmtId="0" fontId="55" fillId="8" borderId="24" xfId="0" applyFont="1" applyFill="1" applyBorder="1" applyAlignment="1">
      <alignment horizontal="center" vertical="center" wrapText="1"/>
    </xf>
    <xf numFmtId="0" fontId="55" fillId="8" borderId="4" xfId="0" applyFont="1" applyFill="1" applyBorder="1" applyAlignment="1">
      <alignment horizontal="center" vertical="center" wrapText="1"/>
    </xf>
    <xf numFmtId="0" fontId="55" fillId="8" borderId="23" xfId="0" applyFont="1" applyFill="1" applyBorder="1" applyAlignment="1">
      <alignment horizontal="center" vertical="center" wrapText="1"/>
    </xf>
    <xf numFmtId="0" fontId="9" fillId="8" borderId="1" xfId="0" applyFont="1" applyFill="1" applyBorder="1" applyAlignment="1" applyProtection="1">
      <alignment horizontal="center" vertical="center" wrapText="1"/>
      <protection locked="0"/>
    </xf>
    <xf numFmtId="0" fontId="9" fillId="8" borderId="1" xfId="0" applyFont="1" applyFill="1" applyBorder="1" applyAlignment="1" applyProtection="1">
      <alignment horizontal="center" vertical="center"/>
      <protection locked="0"/>
    </xf>
    <xf numFmtId="0" fontId="57" fillId="8" borderId="1" xfId="0" applyFont="1" applyFill="1" applyBorder="1" applyAlignment="1" applyProtection="1">
      <alignment horizontal="center" vertical="center" wrapText="1"/>
      <protection locked="0"/>
    </xf>
    <xf numFmtId="0" fontId="47" fillId="4" borderId="16" xfId="0" applyFont="1" applyFill="1" applyBorder="1" applyAlignment="1">
      <alignment horizontal="center" vertical="center"/>
    </xf>
    <xf numFmtId="0" fontId="47" fillId="4" borderId="0" xfId="0" applyFont="1" applyFill="1" applyBorder="1" applyAlignment="1">
      <alignment horizontal="center" vertical="center"/>
    </xf>
    <xf numFmtId="0" fontId="47" fillId="4" borderId="17" xfId="0" applyFont="1" applyFill="1" applyBorder="1" applyAlignment="1">
      <alignment horizontal="center" vertical="center"/>
    </xf>
    <xf numFmtId="0" fontId="56" fillId="8" borderId="63" xfId="3" applyFill="1" applyBorder="1" applyAlignment="1">
      <alignment horizontal="center" vertical="center" wrapText="1"/>
    </xf>
    <xf numFmtId="0" fontId="56" fillId="8" borderId="64" xfId="3" applyFill="1" applyBorder="1" applyAlignment="1">
      <alignment horizontal="center" vertical="center" wrapText="1"/>
    </xf>
    <xf numFmtId="0" fontId="56" fillId="8" borderId="66" xfId="3" applyFill="1" applyBorder="1" applyAlignment="1">
      <alignment horizontal="center" vertical="center" wrapText="1"/>
    </xf>
    <xf numFmtId="0" fontId="56" fillId="8" borderId="67" xfId="3" applyFill="1" applyBorder="1" applyAlignment="1">
      <alignment horizontal="center" vertical="center" wrapText="1"/>
    </xf>
    <xf numFmtId="0" fontId="57" fillId="8" borderId="54" xfId="0" applyFont="1" applyFill="1" applyBorder="1" applyAlignment="1" applyProtection="1">
      <alignment horizontal="center" vertical="center"/>
      <protection locked="0"/>
    </xf>
    <xf numFmtId="0" fontId="57" fillId="8" borderId="82" xfId="0" applyFont="1" applyFill="1" applyBorder="1" applyAlignment="1" applyProtection="1">
      <alignment horizontal="center" vertical="center"/>
      <protection locked="0"/>
    </xf>
    <xf numFmtId="0" fontId="57" fillId="8" borderId="56" xfId="0" applyFont="1" applyFill="1" applyBorder="1" applyAlignment="1" applyProtection="1">
      <alignment horizontal="center" vertical="center"/>
      <protection locked="0"/>
    </xf>
    <xf numFmtId="0" fontId="57" fillId="8" borderId="73" xfId="0" applyFont="1" applyFill="1" applyBorder="1" applyAlignment="1" applyProtection="1">
      <alignment horizontal="center" vertical="center"/>
      <protection locked="0"/>
    </xf>
    <xf numFmtId="0" fontId="10" fillId="8" borderId="72" xfId="0" applyFont="1" applyFill="1" applyBorder="1" applyAlignment="1">
      <alignment horizontal="center" vertical="center" wrapText="1"/>
    </xf>
    <xf numFmtId="0" fontId="10" fillId="8" borderId="57" xfId="0" applyFont="1" applyFill="1" applyBorder="1" applyAlignment="1">
      <alignment horizontal="center" vertical="center" wrapText="1"/>
    </xf>
    <xf numFmtId="0" fontId="10" fillId="8" borderId="73"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56" fillId="8" borderId="2" xfId="3" applyFont="1" applyFill="1" applyBorder="1" applyAlignment="1" applyProtection="1">
      <alignment horizontal="center" vertical="center" wrapText="1"/>
      <protection locked="0"/>
    </xf>
    <xf numFmtId="0" fontId="9" fillId="8" borderId="4" xfId="0" applyFont="1" applyFill="1" applyBorder="1" applyAlignment="1" applyProtection="1">
      <alignment horizontal="center" vertical="center" wrapText="1"/>
      <protection locked="0"/>
    </xf>
    <xf numFmtId="0" fontId="9" fillId="8" borderId="23" xfId="0" applyFont="1" applyFill="1" applyBorder="1" applyAlignment="1" applyProtection="1">
      <alignment horizontal="center" vertical="center" wrapText="1"/>
      <protection locked="0"/>
    </xf>
    <xf numFmtId="0" fontId="57" fillId="8" borderId="72" xfId="0" applyFont="1" applyFill="1" applyBorder="1" applyAlignment="1" applyProtection="1">
      <alignment horizontal="center" vertical="center" wrapText="1"/>
      <protection locked="0"/>
    </xf>
    <xf numFmtId="0" fontId="57" fillId="8" borderId="73" xfId="0" applyFont="1" applyFill="1" applyBorder="1" applyAlignment="1" applyProtection="1">
      <alignment horizontal="center" vertical="center" wrapText="1"/>
      <protection locked="0"/>
    </xf>
    <xf numFmtId="0" fontId="9" fillId="8" borderId="62" xfId="0" applyFont="1" applyFill="1" applyBorder="1" applyAlignment="1">
      <alignment horizontal="center" vertical="center" wrapText="1"/>
    </xf>
    <xf numFmtId="0" fontId="9" fillId="8" borderId="65" xfId="0" applyFont="1" applyFill="1" applyBorder="1" applyAlignment="1">
      <alignment horizontal="center" vertical="center" wrapText="1"/>
    </xf>
    <xf numFmtId="0" fontId="9" fillId="8" borderId="63" xfId="0" applyFont="1" applyFill="1" applyBorder="1" applyAlignment="1">
      <alignment horizontal="center" vertical="center" wrapText="1"/>
    </xf>
    <xf numFmtId="0" fontId="9" fillId="8" borderId="64"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8" borderId="21" xfId="0" applyFont="1" applyFill="1" applyBorder="1" applyAlignment="1" applyProtection="1">
      <alignment horizontal="center" vertical="center" wrapText="1"/>
      <protection locked="0"/>
    </xf>
    <xf numFmtId="0" fontId="9" fillId="8" borderId="24" xfId="0" applyFont="1" applyFill="1" applyBorder="1" applyAlignment="1" applyProtection="1">
      <alignment horizontal="center" vertical="center" wrapText="1"/>
      <protection locked="0"/>
    </xf>
    <xf numFmtId="0" fontId="9" fillId="8" borderId="3" xfId="0" applyFont="1" applyFill="1" applyBorder="1" applyAlignment="1" applyProtection="1">
      <alignment horizontal="center" vertical="center" wrapText="1"/>
      <protection locked="0"/>
    </xf>
    <xf numFmtId="0" fontId="52" fillId="6" borderId="37" xfId="0" applyFont="1" applyFill="1" applyBorder="1" applyAlignment="1" applyProtection="1">
      <alignment horizontal="center" vertical="center"/>
      <protection locked="0"/>
    </xf>
    <xf numFmtId="0" fontId="52" fillId="6" borderId="38" xfId="0" applyFont="1" applyFill="1" applyBorder="1" applyAlignment="1" applyProtection="1">
      <alignment horizontal="center" vertical="center"/>
      <protection locked="0"/>
    </xf>
    <xf numFmtId="0" fontId="52" fillId="6" borderId="39" xfId="0" applyFont="1" applyFill="1" applyBorder="1" applyAlignment="1" applyProtection="1">
      <alignment horizontal="center" vertical="center"/>
      <protection locked="0"/>
    </xf>
    <xf numFmtId="0" fontId="71" fillId="8" borderId="45" xfId="0" applyFont="1" applyFill="1" applyBorder="1" applyAlignment="1">
      <alignment horizontal="center" vertical="center"/>
    </xf>
    <xf numFmtId="0" fontId="71" fillId="8" borderId="7" xfId="0" applyFont="1" applyFill="1" applyBorder="1" applyAlignment="1">
      <alignment horizontal="center" vertical="center"/>
    </xf>
    <xf numFmtId="0" fontId="71" fillId="8" borderId="46" xfId="0" applyFont="1" applyFill="1" applyBorder="1" applyAlignment="1">
      <alignment horizontal="center" vertical="center"/>
    </xf>
    <xf numFmtId="0" fontId="48" fillId="2" borderId="24" xfId="0" applyFont="1" applyFill="1" applyBorder="1" applyAlignment="1" applyProtection="1">
      <alignment horizontal="center" vertical="center"/>
      <protection locked="0"/>
    </xf>
    <xf numFmtId="0" fontId="57" fillId="8" borderId="21" xfId="0" applyFont="1" applyFill="1" applyBorder="1" applyAlignment="1" applyProtection="1">
      <alignment horizontal="center" vertical="center"/>
      <protection locked="0"/>
    </xf>
    <xf numFmtId="0" fontId="57" fillId="8" borderId="1" xfId="0" applyFont="1" applyFill="1" applyBorder="1" applyAlignment="1" applyProtection="1">
      <alignment horizontal="center" vertical="center"/>
      <protection locked="0"/>
    </xf>
    <xf numFmtId="0" fontId="63" fillId="11" borderId="12" xfId="0" applyFont="1" applyFill="1" applyBorder="1" applyAlignment="1" applyProtection="1">
      <alignment horizontal="center" vertical="center"/>
      <protection locked="0"/>
    </xf>
    <xf numFmtId="0" fontId="63" fillId="11" borderId="43" xfId="0" applyFont="1" applyFill="1" applyBorder="1" applyAlignment="1" applyProtection="1">
      <alignment horizontal="center" vertical="center"/>
      <protection locked="0"/>
    </xf>
    <xf numFmtId="0" fontId="57" fillId="8" borderId="22" xfId="0" applyFont="1" applyFill="1" applyBorder="1" applyAlignment="1" applyProtection="1">
      <alignment horizontal="center" vertical="center" wrapText="1"/>
      <protection locked="0"/>
    </xf>
    <xf numFmtId="0" fontId="13" fillId="8" borderId="24" xfId="0" applyFont="1" applyFill="1" applyBorder="1" applyAlignment="1" applyProtection="1">
      <alignment horizontal="center" vertical="center"/>
      <protection locked="0"/>
    </xf>
    <xf numFmtId="0" fontId="13" fillId="8" borderId="3" xfId="0" applyFont="1" applyFill="1" applyBorder="1" applyAlignment="1" applyProtection="1">
      <alignment horizontal="center" vertical="center"/>
      <protection locked="0"/>
    </xf>
    <xf numFmtId="0" fontId="48" fillId="8" borderId="24" xfId="0" applyFont="1" applyFill="1" applyBorder="1" applyAlignment="1" applyProtection="1">
      <alignment horizontal="center" vertical="center"/>
      <protection locked="0"/>
    </xf>
    <xf numFmtId="0" fontId="48" fillId="8" borderId="4" xfId="0" applyFont="1" applyFill="1" applyBorder="1" applyAlignment="1" applyProtection="1">
      <alignment horizontal="center" vertical="center"/>
      <protection locked="0"/>
    </xf>
    <xf numFmtId="0" fontId="48" fillId="8" borderId="23" xfId="0" applyFont="1" applyFill="1" applyBorder="1" applyAlignment="1" applyProtection="1">
      <alignment horizontal="center" vertical="center"/>
      <protection locked="0"/>
    </xf>
    <xf numFmtId="0" fontId="0" fillId="8" borderId="25" xfId="0" applyFont="1" applyFill="1" applyBorder="1" applyAlignment="1" applyProtection="1">
      <alignment horizontal="center" vertical="center" wrapText="1"/>
      <protection locked="0"/>
    </xf>
    <xf numFmtId="0" fontId="0" fillId="8" borderId="0" xfId="0" applyFont="1" applyFill="1" applyBorder="1" applyAlignment="1" applyProtection="1">
      <alignment horizontal="center" vertical="center" wrapText="1"/>
      <protection locked="0"/>
    </xf>
    <xf numFmtId="0" fontId="0" fillId="8" borderId="16" xfId="0" applyFont="1" applyFill="1" applyBorder="1" applyAlignment="1" applyProtection="1">
      <alignment horizontal="center" vertical="center" wrapText="1"/>
      <protection locked="0"/>
    </xf>
    <xf numFmtId="0" fontId="5" fillId="8" borderId="5"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protection locked="0"/>
    </xf>
    <xf numFmtId="0" fontId="36" fillId="8" borderId="37" xfId="0" applyFont="1" applyFill="1" applyBorder="1" applyAlignment="1" applyProtection="1">
      <alignment horizontal="center" vertical="center" wrapText="1"/>
      <protection locked="0"/>
    </xf>
    <xf numFmtId="0" fontId="36" fillId="8" borderId="38" xfId="0" applyFont="1" applyFill="1" applyBorder="1" applyAlignment="1" applyProtection="1">
      <alignment horizontal="center" vertical="center" wrapText="1"/>
      <protection locked="0"/>
    </xf>
    <xf numFmtId="0" fontId="36" fillId="8" borderId="39" xfId="0" applyFont="1" applyFill="1" applyBorder="1" applyAlignment="1" applyProtection="1">
      <alignment horizontal="center" vertical="center" wrapText="1"/>
      <protection locked="0"/>
    </xf>
    <xf numFmtId="0" fontId="48" fillId="2" borderId="11" xfId="0" applyFont="1" applyFill="1" applyBorder="1" applyAlignment="1">
      <alignment horizontal="center" vertical="center" wrapText="1"/>
    </xf>
    <xf numFmtId="0" fontId="48" fillId="2" borderId="13" xfId="0" applyFont="1" applyFill="1" applyBorder="1" applyAlignment="1">
      <alignment horizontal="center" vertical="center" wrapText="1"/>
    </xf>
    <xf numFmtId="0" fontId="7" fillId="8" borderId="5" xfId="0" applyFont="1" applyFill="1" applyBorder="1" applyAlignment="1" applyProtection="1">
      <alignment horizontal="center" vertical="center"/>
      <protection locked="0"/>
    </xf>
    <xf numFmtId="0" fontId="14" fillId="8" borderId="46" xfId="0" applyFont="1" applyFill="1" applyBorder="1" applyAlignment="1" applyProtection="1">
      <alignment horizontal="center" vertical="center"/>
      <protection locked="0"/>
    </xf>
    <xf numFmtId="0" fontId="48" fillId="2" borderId="41" xfId="0" applyFont="1" applyFill="1" applyBorder="1" applyAlignment="1" applyProtection="1">
      <alignment horizontal="center" vertical="center"/>
      <protection locked="0"/>
    </xf>
    <xf numFmtId="0" fontId="48" fillId="2" borderId="51" xfId="0" applyFont="1" applyFill="1" applyBorder="1" applyAlignment="1" applyProtection="1">
      <alignment horizontal="center" vertical="center"/>
      <protection locked="0"/>
    </xf>
    <xf numFmtId="0" fontId="48" fillId="2" borderId="0"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23" fillId="8" borderId="2" xfId="0" applyFont="1" applyFill="1" applyBorder="1" applyAlignment="1" applyProtection="1">
      <alignment horizontal="center" vertical="center" wrapText="1"/>
      <protection locked="0"/>
    </xf>
    <xf numFmtId="0" fontId="23" fillId="8" borderId="3" xfId="0" applyFont="1" applyFill="1" applyBorder="1" applyAlignment="1" applyProtection="1">
      <alignment horizontal="center" vertical="center" wrapText="1"/>
      <protection locked="0"/>
    </xf>
    <xf numFmtId="0" fontId="27" fillId="8" borderId="24" xfId="0" applyFont="1" applyFill="1" applyBorder="1" applyAlignment="1" applyProtection="1">
      <alignment horizontal="center" vertical="center"/>
      <protection locked="0"/>
    </xf>
    <xf numFmtId="0" fontId="27" fillId="8" borderId="3" xfId="0" applyFont="1" applyFill="1" applyBorder="1" applyAlignment="1" applyProtection="1">
      <alignment horizontal="center" vertical="center"/>
      <protection locked="0"/>
    </xf>
    <xf numFmtId="0" fontId="0" fillId="8" borderId="8" xfId="0" applyFont="1" applyFill="1" applyBorder="1" applyAlignment="1" applyProtection="1">
      <alignment horizontal="center" vertical="center" wrapText="1"/>
      <protection locked="0"/>
    </xf>
    <xf numFmtId="0" fontId="7" fillId="8" borderId="45" xfId="0" applyFont="1" applyFill="1" applyBorder="1" applyAlignment="1" applyProtection="1">
      <alignment horizontal="center" vertical="center" wrapText="1"/>
      <protection locked="0"/>
    </xf>
    <xf numFmtId="0" fontId="14" fillId="8" borderId="6" xfId="0" applyFont="1" applyFill="1" applyBorder="1" applyAlignment="1" applyProtection="1">
      <alignment horizontal="center" vertical="center" wrapText="1"/>
      <protection locked="0"/>
    </xf>
    <xf numFmtId="0" fontId="14" fillId="8" borderId="5" xfId="0" applyFont="1" applyFill="1" applyBorder="1" applyAlignment="1" applyProtection="1">
      <alignment horizontal="center" vertical="center"/>
      <protection locked="0"/>
    </xf>
    <xf numFmtId="0" fontId="14" fillId="8" borderId="6" xfId="0" applyFont="1" applyFill="1" applyBorder="1" applyAlignment="1" applyProtection="1">
      <alignment horizontal="center" vertical="center"/>
      <protection locked="0"/>
    </xf>
    <xf numFmtId="0" fontId="50" fillId="6" borderId="40" xfId="0" applyFont="1" applyFill="1" applyBorder="1" applyAlignment="1">
      <alignment horizontal="center" vertical="center"/>
    </xf>
    <xf numFmtId="0" fontId="50" fillId="6" borderId="41" xfId="0" applyFont="1" applyFill="1" applyBorder="1" applyAlignment="1">
      <alignment horizontal="center" vertical="center"/>
    </xf>
    <xf numFmtId="0" fontId="50" fillId="6" borderId="51" xfId="0" applyFont="1" applyFill="1" applyBorder="1" applyAlignment="1">
      <alignment horizontal="center" vertical="center"/>
    </xf>
    <xf numFmtId="0" fontId="4" fillId="8" borderId="21" xfId="0" applyFont="1" applyFill="1" applyBorder="1" applyAlignment="1">
      <alignment horizontal="center" vertical="center"/>
    </xf>
    <xf numFmtId="0" fontId="4" fillId="8" borderId="1" xfId="0" applyFont="1" applyFill="1" applyBorder="1" applyAlignment="1">
      <alignment horizontal="center" vertical="center"/>
    </xf>
    <xf numFmtId="0" fontId="48" fillId="2" borderId="3" xfId="0" applyFont="1" applyFill="1" applyBorder="1" applyAlignment="1">
      <alignment horizontal="center" vertical="center"/>
    </xf>
    <xf numFmtId="0" fontId="8" fillId="8" borderId="2"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56" fillId="8" borderId="5" xfId="3" applyFont="1" applyFill="1" applyBorder="1" applyAlignment="1">
      <alignment horizontal="center" vertical="center" wrapText="1"/>
    </xf>
    <xf numFmtId="0" fontId="56" fillId="8" borderId="46" xfId="3" applyFont="1" applyFill="1" applyBorder="1" applyAlignment="1">
      <alignment horizontal="center" vertical="center" wrapText="1"/>
    </xf>
    <xf numFmtId="0" fontId="56" fillId="8" borderId="14" xfId="3" applyFont="1" applyFill="1" applyBorder="1" applyAlignment="1">
      <alignment horizontal="center" vertical="center" wrapText="1"/>
    </xf>
    <xf numFmtId="0" fontId="56" fillId="8" borderId="17" xfId="3" applyFont="1" applyFill="1" applyBorder="1" applyAlignment="1">
      <alignment horizontal="center" vertical="center" wrapText="1"/>
    </xf>
    <xf numFmtId="0" fontId="56" fillId="8" borderId="11" xfId="3" applyFont="1" applyFill="1" applyBorder="1" applyAlignment="1">
      <alignment horizontal="center" vertical="center" wrapText="1"/>
    </xf>
    <xf numFmtId="0" fontId="56" fillId="8" borderId="43" xfId="3" applyFont="1" applyFill="1" applyBorder="1" applyAlignment="1">
      <alignment horizontal="center" vertical="center" wrapText="1"/>
    </xf>
    <xf numFmtId="0" fontId="48" fillId="2" borderId="2" xfId="0" applyFont="1" applyFill="1" applyBorder="1" applyAlignment="1">
      <alignment horizontal="center" vertical="center"/>
    </xf>
    <xf numFmtId="0" fontId="7" fillId="8" borderId="24"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23" xfId="0" applyFont="1" applyFill="1" applyBorder="1" applyAlignment="1">
      <alignment horizontal="center" vertical="center" wrapText="1"/>
    </xf>
    <xf numFmtId="0" fontId="4" fillId="8" borderId="16" xfId="0" applyFont="1" applyFill="1" applyBorder="1" applyAlignment="1">
      <alignment horizontal="left" vertical="center" wrapText="1"/>
    </xf>
    <xf numFmtId="0" fontId="4" fillId="8" borderId="0" xfId="0" applyFont="1" applyFill="1" applyBorder="1" applyAlignment="1">
      <alignment horizontal="left" vertical="center" wrapText="1"/>
    </xf>
    <xf numFmtId="0" fontId="4" fillId="8" borderId="17" xfId="0" applyFont="1" applyFill="1" applyBorder="1" applyAlignment="1">
      <alignment horizontal="left" vertical="center" wrapText="1"/>
    </xf>
    <xf numFmtId="0" fontId="52" fillId="6" borderId="24" xfId="0" applyFont="1" applyFill="1" applyBorder="1" applyAlignment="1">
      <alignment horizontal="center" vertical="center"/>
    </xf>
    <xf numFmtId="0" fontId="52" fillId="6" borderId="4" xfId="0" applyFont="1" applyFill="1" applyBorder="1" applyAlignment="1">
      <alignment horizontal="center" vertical="center"/>
    </xf>
    <xf numFmtId="0" fontId="52" fillId="6" borderId="23" xfId="0" applyFont="1" applyFill="1" applyBorder="1" applyAlignment="1">
      <alignment horizontal="center" vertical="center"/>
    </xf>
    <xf numFmtId="0" fontId="55" fillId="8" borderId="1" xfId="0" applyFont="1" applyFill="1" applyBorder="1" applyAlignment="1">
      <alignment horizontal="center" vertical="center"/>
    </xf>
    <xf numFmtId="0" fontId="55" fillId="8" borderId="22" xfId="0" applyFont="1" applyFill="1" applyBorder="1" applyAlignment="1">
      <alignment horizontal="center" vertical="center"/>
    </xf>
    <xf numFmtId="0" fontId="47" fillId="5" borderId="42" xfId="0" applyFont="1" applyFill="1" applyBorder="1" applyAlignment="1">
      <alignment horizontal="center" vertical="center"/>
    </xf>
    <xf numFmtId="0" fontId="47" fillId="5" borderId="12" xfId="0" applyFont="1" applyFill="1" applyBorder="1" applyAlignment="1">
      <alignment horizontal="center" vertical="center"/>
    </xf>
    <xf numFmtId="0" fontId="47" fillId="5" borderId="43" xfId="0" applyFont="1" applyFill="1" applyBorder="1" applyAlignment="1">
      <alignment horizontal="center" vertical="center"/>
    </xf>
    <xf numFmtId="0" fontId="4" fillId="8" borderId="24"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3" xfId="0" applyFont="1" applyFill="1" applyBorder="1" applyAlignment="1">
      <alignment horizontal="center" vertical="center"/>
    </xf>
    <xf numFmtId="0" fontId="55" fillId="8" borderId="2" xfId="0" applyFont="1" applyFill="1" applyBorder="1" applyAlignment="1">
      <alignment horizontal="center" vertical="center"/>
    </xf>
    <xf numFmtId="0" fontId="55" fillId="8" borderId="4" xfId="0" applyFont="1" applyFill="1" applyBorder="1" applyAlignment="1">
      <alignment horizontal="center" vertical="center"/>
    </xf>
    <xf numFmtId="0" fontId="55" fillId="8" borderId="23" xfId="0" applyFont="1" applyFill="1" applyBorder="1" applyAlignment="1">
      <alignment horizontal="center" vertical="center"/>
    </xf>
    <xf numFmtId="0" fontId="55" fillId="8" borderId="23" xfId="0" applyNumberFormat="1" applyFont="1" applyFill="1" applyBorder="1" applyAlignment="1">
      <alignment horizontal="center" vertical="center"/>
    </xf>
    <xf numFmtId="0" fontId="4" fillId="8" borderId="16" xfId="0" applyFont="1" applyFill="1" applyBorder="1" applyAlignment="1">
      <alignment horizontal="left" vertical="center"/>
    </xf>
    <xf numFmtId="0" fontId="4" fillId="8" borderId="0" xfId="0" applyFont="1" applyFill="1" applyBorder="1" applyAlignment="1">
      <alignment horizontal="left" vertical="center"/>
    </xf>
    <xf numFmtId="0" fontId="4" fillId="8" borderId="17" xfId="0" applyFont="1" applyFill="1" applyBorder="1" applyAlignment="1">
      <alignment horizontal="left" vertical="center"/>
    </xf>
    <xf numFmtId="0" fontId="55" fillId="8" borderId="16" xfId="0" applyFont="1" applyFill="1" applyBorder="1" applyAlignment="1">
      <alignment horizontal="left" vertical="center" wrapText="1"/>
    </xf>
    <xf numFmtId="0" fontId="55" fillId="8" borderId="0" xfId="0" applyFont="1" applyFill="1" applyBorder="1" applyAlignment="1">
      <alignment horizontal="left" vertical="center" wrapText="1"/>
    </xf>
    <xf numFmtId="0" fontId="55" fillId="8" borderId="17" xfId="0" applyFont="1" applyFill="1" applyBorder="1" applyAlignment="1">
      <alignment horizontal="left" vertical="center" wrapText="1"/>
    </xf>
    <xf numFmtId="0" fontId="65" fillId="10" borderId="25" xfId="0" applyFont="1" applyFill="1" applyBorder="1" applyAlignment="1">
      <alignment horizontal="center" vertical="center"/>
    </xf>
    <xf numFmtId="0" fontId="65" fillId="10" borderId="26" xfId="0" applyFont="1" applyFill="1" applyBorder="1" applyAlignment="1">
      <alignment horizontal="center" vertical="center"/>
    </xf>
    <xf numFmtId="0" fontId="65" fillId="10" borderId="27" xfId="0" applyFont="1" applyFill="1" applyBorder="1" applyAlignment="1">
      <alignment horizontal="center" vertical="center"/>
    </xf>
    <xf numFmtId="0" fontId="65" fillId="10" borderId="18" xfId="0" applyFont="1" applyFill="1" applyBorder="1" applyAlignment="1">
      <alignment horizontal="center" vertical="center"/>
    </xf>
    <xf numFmtId="0" fontId="65" fillId="10" borderId="19" xfId="0" applyFont="1" applyFill="1" applyBorder="1" applyAlignment="1">
      <alignment horizontal="center" vertical="center"/>
    </xf>
    <xf numFmtId="0" fontId="65" fillId="10" borderId="20" xfId="0" applyFont="1" applyFill="1" applyBorder="1" applyAlignment="1">
      <alignment horizontal="center" vertical="center"/>
    </xf>
    <xf numFmtId="0" fontId="47" fillId="13" borderId="25" xfId="0" applyFont="1" applyFill="1" applyBorder="1" applyAlignment="1">
      <alignment horizontal="center" vertical="center"/>
    </xf>
    <xf numFmtId="0" fontId="47" fillId="13" borderId="26" xfId="0" applyFont="1" applyFill="1" applyBorder="1" applyAlignment="1">
      <alignment horizontal="center" vertical="center"/>
    </xf>
    <xf numFmtId="0" fontId="47" fillId="13" borderId="27" xfId="0" applyFont="1" applyFill="1" applyBorder="1" applyAlignment="1">
      <alignment horizontal="center" vertical="center"/>
    </xf>
    <xf numFmtId="0" fontId="47" fillId="13" borderId="18" xfId="0" applyFont="1" applyFill="1" applyBorder="1" applyAlignment="1">
      <alignment horizontal="center" vertical="center"/>
    </xf>
    <xf numFmtId="0" fontId="47" fillId="13" borderId="19" xfId="0" applyFont="1" applyFill="1" applyBorder="1" applyAlignment="1">
      <alignment horizontal="center" vertical="center"/>
    </xf>
    <xf numFmtId="0" fontId="47" fillId="13" borderId="20" xfId="0" applyFont="1" applyFill="1" applyBorder="1" applyAlignment="1">
      <alignment horizontal="center" vertical="center"/>
    </xf>
    <xf numFmtId="0" fontId="48" fillId="2" borderId="37" xfId="0" applyFont="1" applyFill="1" applyBorder="1" applyAlignment="1">
      <alignment horizontal="center" vertical="center"/>
    </xf>
    <xf numFmtId="0" fontId="48" fillId="2" borderId="38" xfId="0" applyFont="1" applyFill="1" applyBorder="1" applyAlignment="1">
      <alignment horizontal="center" vertical="center"/>
    </xf>
    <xf numFmtId="0" fontId="48" fillId="2" borderId="39" xfId="0" applyFont="1" applyFill="1" applyBorder="1" applyAlignment="1">
      <alignment horizontal="center" vertical="center"/>
    </xf>
    <xf numFmtId="0" fontId="48" fillId="2" borderId="1" xfId="0" applyFont="1" applyFill="1" applyBorder="1" applyAlignment="1">
      <alignment horizontal="center" vertical="center"/>
    </xf>
    <xf numFmtId="0" fontId="61" fillId="8" borderId="45" xfId="0" applyFont="1" applyFill="1" applyBorder="1" applyAlignment="1">
      <alignment horizontal="left" vertical="center" wrapText="1"/>
    </xf>
    <xf numFmtId="0" fontId="61" fillId="8" borderId="7" xfId="0" applyFont="1" applyFill="1" applyBorder="1" applyAlignment="1">
      <alignment horizontal="left" vertical="center" wrapText="1"/>
    </xf>
    <xf numFmtId="0" fontId="61" fillId="8" borderId="46" xfId="0" applyFont="1" applyFill="1" applyBorder="1" applyAlignment="1">
      <alignment horizontal="left" vertical="center" wrapText="1"/>
    </xf>
    <xf numFmtId="0" fontId="37" fillId="8" borderId="25" xfId="0" applyFont="1" applyFill="1" applyBorder="1" applyAlignment="1">
      <alignment horizontal="center" vertical="center" wrapText="1"/>
    </xf>
    <xf numFmtId="0" fontId="37" fillId="8" borderId="26" xfId="0" applyFont="1" applyFill="1" applyBorder="1" applyAlignment="1">
      <alignment horizontal="center" vertical="center" wrapText="1"/>
    </xf>
    <xf numFmtId="0" fontId="37" fillId="8" borderId="27" xfId="0" applyFont="1" applyFill="1" applyBorder="1" applyAlignment="1">
      <alignment horizontal="center" vertical="center" wrapText="1"/>
    </xf>
    <xf numFmtId="0" fontId="68" fillId="8" borderId="24" xfId="0" applyFont="1" applyFill="1" applyBorder="1" applyAlignment="1">
      <alignment horizontal="center" vertical="center"/>
    </xf>
    <xf numFmtId="0" fontId="68" fillId="8" borderId="4" xfId="0" applyFont="1" applyFill="1" applyBorder="1" applyAlignment="1">
      <alignment horizontal="center" vertical="center"/>
    </xf>
    <xf numFmtId="0" fontId="68" fillId="8" borderId="23" xfId="0" applyFont="1" applyFill="1" applyBorder="1" applyAlignment="1">
      <alignment horizontal="center" vertical="center"/>
    </xf>
    <xf numFmtId="0" fontId="48" fillId="2" borderId="21" xfId="0" applyFont="1" applyFill="1" applyBorder="1" applyAlignment="1">
      <alignment horizontal="center" vertical="center"/>
    </xf>
    <xf numFmtId="0" fontId="48" fillId="2" borderId="22" xfId="0" applyFont="1" applyFill="1" applyBorder="1" applyAlignment="1">
      <alignment horizontal="center" vertical="center"/>
    </xf>
    <xf numFmtId="0" fontId="56" fillId="8" borderId="2" xfId="3" applyNumberFormat="1" applyFont="1" applyFill="1" applyBorder="1" applyAlignment="1" applyProtection="1">
      <alignment horizontal="center" vertical="center"/>
      <protection locked="0"/>
    </xf>
    <xf numFmtId="0" fontId="56" fillId="8" borderId="23" xfId="3" applyNumberFormat="1" applyFont="1" applyFill="1" applyBorder="1" applyAlignment="1" applyProtection="1">
      <alignment horizontal="center" vertical="center"/>
      <protection locked="0"/>
    </xf>
    <xf numFmtId="0" fontId="54" fillId="8" borderId="33" xfId="0" applyFont="1" applyFill="1" applyBorder="1" applyAlignment="1">
      <alignment horizontal="center" vertical="center" wrapText="1"/>
    </xf>
    <xf numFmtId="0" fontId="54" fillId="8" borderId="44" xfId="0" applyFont="1" applyFill="1" applyBorder="1" applyAlignment="1">
      <alignment horizontal="center" vertical="center" wrapText="1"/>
    </xf>
    <xf numFmtId="0" fontId="54" fillId="8" borderId="34" xfId="0" applyFont="1" applyFill="1" applyBorder="1" applyAlignment="1">
      <alignment horizontal="center" vertical="center" wrapText="1"/>
    </xf>
    <xf numFmtId="0" fontId="54" fillId="8" borderId="9" xfId="0" applyFont="1" applyFill="1" applyBorder="1" applyAlignment="1">
      <alignment horizontal="center" vertical="center" wrapText="1"/>
    </xf>
    <xf numFmtId="0" fontId="54" fillId="8" borderId="10" xfId="0" applyFont="1" applyFill="1" applyBorder="1" applyAlignment="1">
      <alignment horizontal="center" vertical="center" wrapText="1"/>
    </xf>
    <xf numFmtId="0" fontId="54" fillId="8" borderId="8" xfId="0" applyFont="1" applyFill="1" applyBorder="1" applyAlignment="1">
      <alignment horizontal="center" vertical="center" wrapText="1"/>
    </xf>
    <xf numFmtId="0" fontId="9" fillId="8" borderId="81" xfId="0" applyFont="1" applyFill="1" applyBorder="1" applyAlignment="1">
      <alignment horizontal="center" vertical="center" wrapText="1"/>
    </xf>
    <xf numFmtId="0" fontId="9" fillId="8" borderId="82" xfId="0" applyFont="1" applyFill="1" applyBorder="1" applyAlignment="1">
      <alignment horizontal="center" vertical="center" wrapText="1"/>
    </xf>
    <xf numFmtId="0" fontId="47" fillId="4" borderId="37" xfId="0" applyFont="1" applyFill="1" applyBorder="1" applyAlignment="1">
      <alignment horizontal="center" vertical="center"/>
    </xf>
    <xf numFmtId="0" fontId="47" fillId="4" borderId="38" xfId="0" applyFont="1" applyFill="1" applyBorder="1" applyAlignment="1">
      <alignment horizontal="center" vertical="center"/>
    </xf>
    <xf numFmtId="0" fontId="47" fillId="4" borderId="39" xfId="0" applyFont="1" applyFill="1" applyBorder="1" applyAlignment="1">
      <alignment horizontal="center" vertical="center"/>
    </xf>
    <xf numFmtId="0" fontId="9" fillId="8" borderId="2" xfId="0" applyFont="1" applyFill="1" applyBorder="1" applyAlignment="1" applyProtection="1">
      <alignment horizontal="center" vertical="center" wrapText="1"/>
      <protection locked="0"/>
    </xf>
    <xf numFmtId="0" fontId="9" fillId="8" borderId="3" xfId="0" applyFont="1" applyFill="1" applyBorder="1" applyAlignment="1" applyProtection="1">
      <alignment horizontal="center" vertical="center"/>
      <protection locked="0"/>
    </xf>
    <xf numFmtId="0" fontId="64" fillId="11" borderId="45" xfId="0" applyFont="1" applyFill="1" applyBorder="1" applyAlignment="1" applyProtection="1">
      <alignment horizontal="center" vertical="center"/>
      <protection locked="0"/>
    </xf>
    <xf numFmtId="0" fontId="64" fillId="11" borderId="7" xfId="0" applyFont="1" applyFill="1" applyBorder="1" applyAlignment="1" applyProtection="1">
      <alignment horizontal="center" vertical="center"/>
      <protection locked="0"/>
    </xf>
    <xf numFmtId="0" fontId="64" fillId="11" borderId="46" xfId="0" applyFont="1" applyFill="1" applyBorder="1" applyAlignment="1" applyProtection="1">
      <alignment horizontal="center" vertical="center"/>
      <protection locked="0"/>
    </xf>
    <xf numFmtId="0" fontId="18" fillId="8" borderId="4"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48" fillId="2" borderId="9" xfId="0" applyFont="1" applyFill="1" applyBorder="1" applyAlignment="1">
      <alignment horizontal="center" vertical="center" wrapText="1"/>
    </xf>
    <xf numFmtId="0" fontId="48" fillId="2" borderId="35" xfId="0" applyFont="1" applyFill="1" applyBorder="1" applyAlignment="1">
      <alignment horizontal="center" vertical="center" wrapText="1"/>
    </xf>
    <xf numFmtId="0" fontId="10" fillId="8" borderId="25" xfId="0" applyFont="1" applyFill="1" applyBorder="1" applyAlignment="1">
      <alignment horizontal="center" vertical="center" wrapText="1"/>
    </xf>
    <xf numFmtId="0" fontId="15" fillId="8" borderId="26" xfId="0" applyFont="1" applyFill="1" applyBorder="1" applyAlignment="1">
      <alignment horizontal="center" vertical="center" wrapText="1"/>
    </xf>
    <xf numFmtId="0" fontId="10" fillId="8" borderId="16" xfId="0" applyFont="1" applyFill="1" applyBorder="1" applyAlignment="1">
      <alignment horizontal="center" vertical="center" wrapText="1"/>
    </xf>
    <xf numFmtId="0" fontId="15" fillId="8" borderId="0" xfId="0" applyFont="1" applyFill="1" applyBorder="1" applyAlignment="1">
      <alignment horizontal="center" vertical="center" wrapText="1"/>
    </xf>
    <xf numFmtId="0" fontId="10" fillId="8" borderId="18" xfId="0" applyFont="1" applyFill="1" applyBorder="1" applyAlignment="1">
      <alignment horizontal="center" vertical="center" wrapText="1"/>
    </xf>
    <xf numFmtId="0" fontId="15" fillId="8" borderId="19" xfId="0" applyFont="1" applyFill="1" applyBorder="1" applyAlignment="1">
      <alignment horizontal="center" vertical="center" wrapText="1"/>
    </xf>
    <xf numFmtId="0" fontId="57" fillId="8" borderId="57" xfId="0" applyFont="1" applyFill="1" applyBorder="1" applyAlignment="1" applyProtection="1">
      <alignment horizontal="center" vertical="center" wrapText="1"/>
      <protection locked="0"/>
    </xf>
    <xf numFmtId="0" fontId="57" fillId="8" borderId="58" xfId="0" applyFont="1" applyFill="1" applyBorder="1" applyAlignment="1" applyProtection="1">
      <alignment horizontal="center" vertical="center" wrapText="1"/>
      <protection locked="0"/>
    </xf>
    <xf numFmtId="0" fontId="10" fillId="8" borderId="81" xfId="0" applyFont="1" applyFill="1" applyBorder="1" applyAlignment="1">
      <alignment horizontal="center" vertical="center" wrapText="1"/>
    </xf>
    <xf numFmtId="0" fontId="18" fillId="8" borderId="53" xfId="0" applyFont="1" applyFill="1" applyBorder="1" applyAlignment="1">
      <alignment horizontal="center" vertical="center" wrapText="1"/>
    </xf>
    <xf numFmtId="0" fontId="18" fillId="8" borderId="82" xfId="0" applyFont="1" applyFill="1" applyBorder="1" applyAlignment="1">
      <alignment horizontal="center" vertical="center" wrapText="1"/>
    </xf>
    <xf numFmtId="0" fontId="48" fillId="2" borderId="46" xfId="0" applyFont="1" applyFill="1" applyBorder="1" applyAlignment="1">
      <alignment horizontal="center" vertical="center" wrapText="1"/>
    </xf>
    <xf numFmtId="0" fontId="61" fillId="8" borderId="45" xfId="0" applyFont="1" applyFill="1" applyBorder="1" applyAlignment="1">
      <alignment horizontal="center" vertical="center" wrapText="1"/>
    </xf>
    <xf numFmtId="0" fontId="61" fillId="8" borderId="7" xfId="0" applyFont="1" applyFill="1" applyBorder="1" applyAlignment="1">
      <alignment horizontal="center" vertical="center" wrapText="1"/>
    </xf>
    <xf numFmtId="0" fontId="61" fillId="8" borderId="46" xfId="0" applyFont="1" applyFill="1" applyBorder="1" applyAlignment="1">
      <alignment horizontal="center" vertical="center" wrapText="1"/>
    </xf>
    <xf numFmtId="0" fontId="71" fillId="8" borderId="24" xfId="0" applyFont="1" applyFill="1" applyBorder="1" applyAlignment="1">
      <alignment horizontal="center" vertical="center"/>
    </xf>
    <xf numFmtId="0" fontId="71" fillId="8" borderId="4" xfId="0" applyFont="1" applyFill="1" applyBorder="1" applyAlignment="1">
      <alignment horizontal="center" vertical="center"/>
    </xf>
    <xf numFmtId="0" fontId="71" fillId="8" borderId="23" xfId="0" applyFont="1" applyFill="1" applyBorder="1" applyAlignment="1">
      <alignment horizontal="center" vertical="center"/>
    </xf>
    <xf numFmtId="3" fontId="58" fillId="8" borderId="38" xfId="0" applyNumberFormat="1" applyFont="1" applyFill="1" applyBorder="1" applyAlignment="1">
      <alignment horizontal="center" vertical="center"/>
    </xf>
    <xf numFmtId="3" fontId="58" fillId="8" borderId="39" xfId="0" applyNumberFormat="1" applyFont="1" applyFill="1" applyBorder="1" applyAlignment="1">
      <alignment horizontal="center" vertical="center"/>
    </xf>
    <xf numFmtId="0" fontId="48" fillId="2" borderId="7" xfId="0" applyFont="1" applyFill="1" applyBorder="1" applyAlignment="1">
      <alignment horizontal="center" vertical="center" wrapText="1"/>
    </xf>
    <xf numFmtId="0" fontId="48" fillId="2" borderId="45" xfId="0" applyFont="1" applyFill="1" applyBorder="1" applyAlignment="1">
      <alignment horizontal="center" vertical="center"/>
    </xf>
    <xf numFmtId="0" fontId="48" fillId="2" borderId="6" xfId="0" applyFont="1" applyFill="1" applyBorder="1" applyAlignment="1">
      <alignment horizontal="center" vertical="center"/>
    </xf>
    <xf numFmtId="0" fontId="57" fillId="8" borderId="81" xfId="0" applyFont="1" applyFill="1" applyBorder="1" applyAlignment="1" applyProtection="1">
      <alignment horizontal="center" vertical="center" wrapText="1"/>
      <protection locked="0"/>
    </xf>
    <xf numFmtId="0" fontId="57" fillId="8" borderId="82" xfId="0" applyFont="1" applyFill="1" applyBorder="1" applyAlignment="1" applyProtection="1">
      <alignment horizontal="center" vertical="center" wrapText="1"/>
      <protection locked="0"/>
    </xf>
    <xf numFmtId="0" fontId="57" fillId="8" borderId="53" xfId="0" applyFont="1" applyFill="1" applyBorder="1" applyAlignment="1" applyProtection="1">
      <alignment horizontal="center" vertical="center" wrapText="1"/>
      <protection locked="0"/>
    </xf>
    <xf numFmtId="0" fontId="57" fillId="8" borderId="55" xfId="0" applyFont="1" applyFill="1" applyBorder="1" applyAlignment="1" applyProtection="1">
      <alignment horizontal="center" vertical="center" wrapText="1"/>
      <protection locked="0"/>
    </xf>
    <xf numFmtId="9" fontId="9" fillId="8" borderId="1" xfId="0" applyNumberFormat="1" applyFont="1" applyFill="1" applyBorder="1" applyAlignment="1">
      <alignment horizontal="center" vertical="center" wrapText="1"/>
    </xf>
    <xf numFmtId="0" fontId="9" fillId="8" borderId="1" xfId="0" applyFont="1" applyFill="1" applyBorder="1" applyAlignment="1">
      <alignment horizontal="center" vertical="center"/>
    </xf>
    <xf numFmtId="0" fontId="55" fillId="8" borderId="66" xfId="0" applyFont="1" applyFill="1" applyBorder="1" applyAlignment="1">
      <alignment horizontal="center" vertical="center" wrapText="1"/>
    </xf>
    <xf numFmtId="0" fontId="9" fillId="8" borderId="67" xfId="0" applyFont="1" applyFill="1" applyBorder="1" applyAlignment="1">
      <alignment horizontal="center" vertical="center" wrapText="1"/>
    </xf>
    <xf numFmtId="0" fontId="56" fillId="8" borderId="1" xfId="3" applyFont="1" applyFill="1" applyBorder="1" applyAlignment="1" applyProtection="1">
      <alignment horizontal="center" vertical="center" wrapText="1"/>
      <protection locked="0"/>
    </xf>
    <xf numFmtId="0" fontId="9" fillId="8" borderId="22" xfId="0" applyFont="1" applyFill="1" applyBorder="1" applyAlignment="1" applyProtection="1">
      <alignment horizontal="center" vertical="center" wrapText="1"/>
      <protection locked="0"/>
    </xf>
    <xf numFmtId="0" fontId="61" fillId="8" borderId="37" xfId="0" applyFont="1" applyFill="1" applyBorder="1" applyAlignment="1">
      <alignment horizontal="left" vertical="center" wrapText="1"/>
    </xf>
    <xf numFmtId="0" fontId="61" fillId="8" borderId="38" xfId="0" applyFont="1" applyFill="1" applyBorder="1" applyAlignment="1">
      <alignment horizontal="left" vertical="center" wrapText="1"/>
    </xf>
    <xf numFmtId="0" fontId="61" fillId="8" borderId="39" xfId="0" applyFont="1" applyFill="1" applyBorder="1" applyAlignment="1">
      <alignment horizontal="left" vertical="center" wrapText="1"/>
    </xf>
  </cellXfs>
  <cellStyles count="14">
    <cellStyle name="Hipervínculo" xfId="3" builtinId="8"/>
    <cellStyle name="Hipervínculo 2" xfId="10"/>
    <cellStyle name="Hipervínculo 3" xfId="12"/>
    <cellStyle name="Millares [0]" xfId="5" builtinId="6"/>
    <cellStyle name="Millares [0] 2 2" xfId="4"/>
    <cellStyle name="Millares [0] 2 2 2" xfId="8"/>
    <cellStyle name="Normal" xfId="0" builtinId="0"/>
    <cellStyle name="Normal 2" xfId="2"/>
    <cellStyle name="Normal 2 2" xfId="7"/>
    <cellStyle name="Normal 2 3" xfId="11"/>
    <cellStyle name="Normal 2 4" xfId="13"/>
    <cellStyle name="Porcentaje" xfId="1" builtinId="5"/>
    <cellStyle name="Porcentaje 2" xfId="6"/>
    <cellStyle name="Porcentaje 4" xfId="9"/>
  </cellStyles>
  <dxfs count="0"/>
  <tableStyles count="0" defaultTableStyle="TableStyleMedium2" defaultPivotStyle="PivotStyleLight16"/>
  <colors>
    <mruColors>
      <color rgb="FF1809D9"/>
      <color rgb="FF8BCDFF"/>
      <color rgb="FF1006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a:pPr>
            <a:r>
              <a:rPr lang="en-US" sz="1800" b="1"/>
              <a:t>ESTADO</a:t>
            </a:r>
            <a:r>
              <a:rPr lang="en-US" sz="1800" b="1" baseline="0"/>
              <a:t> DE CONTRATOS 1er. TRIMESTRE 2026</a:t>
            </a:r>
            <a:endParaRPr lang="en-US" sz="1800" b="1"/>
          </a:p>
        </c:rich>
      </c:tx>
      <c:layout/>
      <c:overlay val="0"/>
    </c:title>
    <c:autoTitleDeleted val="0"/>
    <c:pivotFmts>
      <c:pivotFmt>
        <c:idx val="0"/>
        <c:marker>
          <c:symbol val="none"/>
        </c:marker>
      </c:pivotFmt>
      <c:pivotFmt>
        <c:idx val="1"/>
        <c:marker>
          <c:symbol val="none"/>
        </c:marker>
      </c:pivotFmt>
      <c:pivotFmt>
        <c:idx val="2"/>
        <c:spPr>
          <a:solidFill>
            <a:schemeClr val="accent6">
              <a:lumMod val="75000"/>
            </a:schemeClr>
          </a:solidFill>
        </c:spPr>
        <c:marker>
          <c:symbol val="none"/>
        </c:marker>
        <c:dLbl>
          <c:idx val="0"/>
          <c:spPr/>
          <c:txPr>
            <a:bodyPr/>
            <a:lstStyle/>
            <a:p>
              <a:pPr>
                <a:defRPr b="1"/>
              </a:pPr>
              <a:endParaRPr lang="es-PY"/>
            </a:p>
          </c:txPr>
          <c:dLblPos val="outEnd"/>
          <c:showLegendKey val="0"/>
          <c:showVal val="1"/>
          <c:showCatName val="0"/>
          <c:showSerName val="0"/>
          <c:showPercent val="0"/>
          <c:showBubbleSize val="0"/>
          <c:separator> </c:separator>
          <c:extLst xmlns:c16r2="http://schemas.microsoft.com/office/drawing/2015/06/chart">
            <c:ext xmlns:c15="http://schemas.microsoft.com/office/drawing/2012/chart" uri="{CE6537A1-D6FC-4f65-9D91-7224C49458BB}"/>
          </c:extLst>
        </c:dLbl>
      </c:pivotFmt>
      <c:pivotFmt>
        <c:idx val="3"/>
        <c:spPr>
          <a:solidFill>
            <a:schemeClr val="accent6">
              <a:lumMod val="75000"/>
            </a:schemeClr>
          </a:solidFill>
          <a:ln>
            <a:solidFill>
              <a:schemeClr val="accent6">
                <a:lumMod val="75000"/>
              </a:schemeClr>
            </a:solidFill>
          </a:ln>
        </c:spPr>
      </c:pivotFmt>
      <c:pivotFmt>
        <c:idx val="4"/>
        <c:spPr>
          <a:solidFill>
            <a:schemeClr val="accent2">
              <a:lumMod val="75000"/>
            </a:schemeClr>
          </a:solidFill>
          <a:ln>
            <a:solidFill>
              <a:schemeClr val="accent2">
                <a:lumMod val="75000"/>
              </a:schemeClr>
            </a:solidFill>
          </a:ln>
        </c:spPr>
      </c:pivotFmt>
      <c:pivotFmt>
        <c:idx val="5"/>
        <c:spPr>
          <a:solidFill>
            <a:srgbClr val="0033CC"/>
          </a:solidFill>
          <a:ln>
            <a:solidFill>
              <a:srgbClr val="0033CC"/>
            </a:solidFill>
          </a:ln>
        </c:spPr>
      </c:pivotFmt>
      <c:pivotFmt>
        <c:idx val="6"/>
        <c:spPr>
          <a:solidFill>
            <a:schemeClr val="accent6">
              <a:lumMod val="75000"/>
            </a:schemeClr>
          </a:solidFill>
        </c:spPr>
        <c:marker>
          <c:symbol val="none"/>
        </c:marker>
        <c:dLbl>
          <c:idx val="0"/>
          <c:spPr/>
          <c:txPr>
            <a:bodyPr/>
            <a:lstStyle/>
            <a:p>
              <a:pPr>
                <a:defRPr b="1"/>
              </a:pPr>
              <a:endParaRPr lang="es-PY"/>
            </a:p>
          </c:txPr>
          <c:dLblPos val="outEnd"/>
          <c:showLegendKey val="0"/>
          <c:showVal val="1"/>
          <c:showCatName val="0"/>
          <c:showSerName val="0"/>
          <c:showPercent val="0"/>
          <c:showBubbleSize val="0"/>
          <c:separator> </c:separator>
          <c:extLst xmlns:c16r2="http://schemas.microsoft.com/office/drawing/2015/06/chart">
            <c:ext xmlns:c15="http://schemas.microsoft.com/office/drawing/2012/chart" uri="{CE6537A1-D6FC-4f65-9D91-7224C49458BB}"/>
          </c:extLst>
        </c:dLbl>
      </c:pivotFmt>
      <c:pivotFmt>
        <c:idx val="7"/>
        <c:spPr>
          <a:solidFill>
            <a:schemeClr val="accent6">
              <a:lumMod val="75000"/>
            </a:schemeClr>
          </a:solidFill>
          <a:ln>
            <a:solidFill>
              <a:schemeClr val="accent6">
                <a:lumMod val="75000"/>
              </a:schemeClr>
            </a:solidFill>
          </a:ln>
        </c:spPr>
      </c:pivotFmt>
      <c:pivotFmt>
        <c:idx val="8"/>
        <c:spPr>
          <a:solidFill>
            <a:schemeClr val="accent2">
              <a:lumMod val="75000"/>
            </a:schemeClr>
          </a:solidFill>
          <a:ln>
            <a:solidFill>
              <a:schemeClr val="accent2">
                <a:lumMod val="75000"/>
              </a:schemeClr>
            </a:solidFill>
          </a:ln>
        </c:spPr>
      </c:pivotFmt>
      <c:pivotFmt>
        <c:idx val="9"/>
        <c:spPr>
          <a:solidFill>
            <a:srgbClr val="0033CC"/>
          </a:solidFill>
          <a:ln>
            <a:solidFill>
              <a:srgbClr val="0033CC"/>
            </a:solidFill>
          </a:ln>
        </c:spPr>
      </c:pivotFmt>
      <c:pivotFmt>
        <c:idx val="10"/>
        <c:spPr>
          <a:solidFill>
            <a:schemeClr val="accent6">
              <a:lumMod val="75000"/>
            </a:schemeClr>
          </a:solidFill>
        </c:spPr>
        <c:marker>
          <c:symbol val="none"/>
        </c:marker>
        <c:dLbl>
          <c:idx val="0"/>
          <c:spPr/>
          <c:txPr>
            <a:bodyPr/>
            <a:lstStyle/>
            <a:p>
              <a:pPr>
                <a:defRPr sz="1400" b="1"/>
              </a:pPr>
              <a:endParaRPr lang="es-PY"/>
            </a:p>
          </c:txPr>
          <c:dLblPos val="outEnd"/>
          <c:showLegendKey val="0"/>
          <c:showVal val="1"/>
          <c:showCatName val="0"/>
          <c:showSerName val="0"/>
          <c:showPercent val="0"/>
          <c:showBubbleSize val="0"/>
          <c:separator> </c:separator>
          <c:extLst xmlns:c16r2="http://schemas.microsoft.com/office/drawing/2015/06/chart">
            <c:ext xmlns:c15="http://schemas.microsoft.com/office/drawing/2012/chart" uri="{CE6537A1-D6FC-4f65-9D91-7224C49458BB}"/>
          </c:extLst>
        </c:dLbl>
      </c:pivotFmt>
      <c:pivotFmt>
        <c:idx val="11"/>
        <c:spPr>
          <a:solidFill>
            <a:schemeClr val="accent6">
              <a:lumMod val="75000"/>
            </a:schemeClr>
          </a:solidFill>
          <a:ln>
            <a:solidFill>
              <a:schemeClr val="accent6">
                <a:lumMod val="75000"/>
              </a:schemeClr>
            </a:solidFill>
          </a:ln>
        </c:spPr>
      </c:pivotFmt>
      <c:pivotFmt>
        <c:idx val="12"/>
        <c:spPr>
          <a:solidFill>
            <a:schemeClr val="accent2">
              <a:lumMod val="75000"/>
            </a:schemeClr>
          </a:solidFill>
          <a:ln>
            <a:solidFill>
              <a:schemeClr val="accent2">
                <a:lumMod val="75000"/>
              </a:schemeClr>
            </a:solidFill>
          </a:ln>
        </c:spPr>
      </c:pivotFmt>
      <c:pivotFmt>
        <c:idx val="13"/>
        <c:spPr>
          <a:solidFill>
            <a:srgbClr val="0033CC"/>
          </a:solidFill>
          <a:ln>
            <a:solidFill>
              <a:srgbClr val="0033CC"/>
            </a:solidFill>
          </a:ln>
        </c:spPr>
      </c:pivotFmt>
    </c:pivotFmts>
    <c:plotArea>
      <c:layout>
        <c:manualLayout>
          <c:layoutTarget val="inner"/>
          <c:xMode val="edge"/>
          <c:yMode val="edge"/>
          <c:x val="0.16894329721405588"/>
          <c:y val="0.17049383930107501"/>
          <c:w val="0.6855484945561553"/>
          <c:h val="0.66088665295259341"/>
        </c:manualLayout>
      </c:layout>
      <c:barChart>
        <c:barDir val="col"/>
        <c:grouping val="clustered"/>
        <c:varyColors val="0"/>
        <c:ser>
          <c:idx val="0"/>
          <c:order val="0"/>
          <c:tx>
            <c:strRef>
              <c:f>'[1]MATRIZ RCC_25'!$F$100</c:f>
              <c:strCache>
                <c:ptCount val="1"/>
                <c:pt idx="0">
                  <c:v>Estado (Ejecución - Finiquitado)</c:v>
                </c:pt>
              </c:strCache>
            </c:strRef>
          </c:tx>
          <c:spPr>
            <a:solidFill>
              <a:srgbClr val="0033CC"/>
            </a:solidFill>
          </c:spPr>
          <c:invertIfNegative val="0"/>
          <c:dPt>
            <c:idx val="0"/>
            <c:invertIfNegative val="0"/>
            <c:bubble3D val="0"/>
            <c:spPr>
              <a:solidFill>
                <a:srgbClr val="0033CC"/>
              </a:solidFill>
              <a:ln>
                <a:solidFill>
                  <a:schemeClr val="accent6">
                    <a:lumMod val="75000"/>
                  </a:schemeClr>
                </a:solidFill>
              </a:ln>
            </c:spPr>
            <c:extLst xmlns:c16r2="http://schemas.microsoft.com/office/drawing/2015/06/chart">
              <c:ext xmlns:c16="http://schemas.microsoft.com/office/drawing/2014/chart" uri="{C3380CC4-5D6E-409C-BE32-E72D297353CC}">
                <c16:uniqueId val="{00000001-9179-414C-B2AF-DC1390C91129}"/>
              </c:ext>
            </c:extLst>
          </c:dPt>
          <c:dPt>
            <c:idx val="1"/>
            <c:invertIfNegative val="0"/>
            <c:bubble3D val="0"/>
            <c:spPr>
              <a:solidFill>
                <a:srgbClr val="33CC33"/>
              </a:solidFill>
              <a:ln>
                <a:solidFill>
                  <a:schemeClr val="accent2">
                    <a:lumMod val="75000"/>
                  </a:schemeClr>
                </a:solidFill>
              </a:ln>
            </c:spPr>
            <c:extLst xmlns:c16r2="http://schemas.microsoft.com/office/drawing/2015/06/chart">
              <c:ext xmlns:c16="http://schemas.microsoft.com/office/drawing/2014/chart" uri="{C3380CC4-5D6E-409C-BE32-E72D297353CC}">
                <c16:uniqueId val="{00000003-9179-414C-B2AF-DC1390C91129}"/>
              </c:ext>
            </c:extLst>
          </c:dPt>
          <c:dPt>
            <c:idx val="2"/>
            <c:invertIfNegative val="0"/>
            <c:bubble3D val="0"/>
            <c:spPr>
              <a:solidFill>
                <a:srgbClr val="FF6600"/>
              </a:solidFill>
              <a:ln>
                <a:solidFill>
                  <a:srgbClr val="0033CC"/>
                </a:solidFill>
              </a:ln>
            </c:spPr>
            <c:extLst xmlns:c16r2="http://schemas.microsoft.com/office/drawing/2015/06/chart">
              <c:ext xmlns:c16="http://schemas.microsoft.com/office/drawing/2014/chart" uri="{C3380CC4-5D6E-409C-BE32-E72D297353CC}">
                <c16:uniqueId val="{00000005-9179-414C-B2AF-DC1390C91129}"/>
              </c:ext>
            </c:extLst>
          </c:dPt>
          <c:dLbls>
            <c:spPr>
              <a:noFill/>
              <a:ln>
                <a:noFill/>
              </a:ln>
              <a:effectLst/>
            </c:spPr>
            <c:txPr>
              <a:bodyPr/>
              <a:lstStyle/>
              <a:p>
                <a:pPr>
                  <a:defRPr sz="1400" b="1"/>
                </a:pPr>
                <a:endParaRPr lang="es-PY"/>
              </a:p>
            </c:txPr>
            <c:dLblPos val="outEnd"/>
            <c:showLegendKey val="0"/>
            <c:showVal val="1"/>
            <c:showCatName val="0"/>
            <c:showSerName val="0"/>
            <c:showPercent val="0"/>
            <c:showBubbleSize val="0"/>
            <c:separator> </c:separator>
            <c:showLeaderLines val="0"/>
            <c:extLst xmlns:c16r2="http://schemas.microsoft.com/office/drawing/2015/06/chart">
              <c:ext xmlns:c15="http://schemas.microsoft.com/office/drawing/2012/chart" uri="{CE6537A1-D6FC-4f65-9D91-7224C49458BB}">
                <c15:layout/>
                <c15:showLeaderLines val="0"/>
              </c:ext>
            </c:extLst>
          </c:dLbls>
          <c:cat>
            <c:strRef>
              <c:f>'[1]MATRIZ RCC_25'!$G$113:$H$113</c:f>
              <c:strCache>
                <c:ptCount val="2"/>
                <c:pt idx="0">
                  <c:v>EJECUCIÓN</c:v>
                </c:pt>
                <c:pt idx="1">
                  <c:v>FINIQUITADO</c:v>
                </c:pt>
              </c:strCache>
            </c:strRef>
          </c:cat>
          <c:val>
            <c:numRef>
              <c:f>'[1]MATRIZ RCC_25'!$G$114:$H$114</c:f>
              <c:numCache>
                <c:formatCode>General</c:formatCode>
                <c:ptCount val="2"/>
                <c:pt idx="0">
                  <c:v>10</c:v>
                </c:pt>
                <c:pt idx="1">
                  <c:v>0</c:v>
                </c:pt>
              </c:numCache>
            </c:numRef>
          </c:val>
          <c:extLst xmlns:c16r2="http://schemas.microsoft.com/office/drawing/2015/06/chart">
            <c:ext xmlns:c16="http://schemas.microsoft.com/office/drawing/2014/chart" uri="{C3380CC4-5D6E-409C-BE32-E72D297353CC}">
              <c16:uniqueId val="{00000006-9179-414C-B2AF-DC1390C91129}"/>
            </c:ext>
          </c:extLst>
        </c:ser>
        <c:dLbls>
          <c:showLegendKey val="0"/>
          <c:showVal val="0"/>
          <c:showCatName val="0"/>
          <c:showSerName val="0"/>
          <c:showPercent val="0"/>
          <c:showBubbleSize val="0"/>
        </c:dLbls>
        <c:gapWidth val="141"/>
        <c:axId val="-1768976848"/>
        <c:axId val="-1768974672"/>
      </c:barChart>
      <c:catAx>
        <c:axId val="-1768976848"/>
        <c:scaling>
          <c:orientation val="minMax"/>
        </c:scaling>
        <c:delete val="0"/>
        <c:axPos val="b"/>
        <c:title>
          <c:tx>
            <c:rich>
              <a:bodyPr/>
              <a:lstStyle/>
              <a:p>
                <a:pPr>
                  <a:defRPr sz="1400"/>
                </a:pPr>
                <a:r>
                  <a:rPr lang="es-ES" sz="1400"/>
                  <a:t>ESTADO DE CONTRATOS</a:t>
                </a:r>
              </a:p>
            </c:rich>
          </c:tx>
          <c:layout>
            <c:manualLayout>
              <c:xMode val="edge"/>
              <c:yMode val="edge"/>
              <c:x val="0.39006198667246711"/>
              <c:y val="0.91823294397241628"/>
            </c:manualLayout>
          </c:layout>
          <c:overlay val="0"/>
        </c:title>
        <c:numFmt formatCode="General" sourceLinked="0"/>
        <c:majorTickMark val="out"/>
        <c:minorTickMark val="none"/>
        <c:tickLblPos val="nextTo"/>
        <c:txPr>
          <a:bodyPr/>
          <a:lstStyle/>
          <a:p>
            <a:pPr>
              <a:defRPr sz="1400" b="1"/>
            </a:pPr>
            <a:endParaRPr lang="es-PY"/>
          </a:p>
        </c:txPr>
        <c:crossAx val="-1768974672"/>
        <c:crosses val="autoZero"/>
        <c:auto val="1"/>
        <c:lblAlgn val="ctr"/>
        <c:lblOffset val="100"/>
        <c:noMultiLvlLbl val="0"/>
      </c:catAx>
      <c:valAx>
        <c:axId val="-1768974672"/>
        <c:scaling>
          <c:orientation val="minMax"/>
        </c:scaling>
        <c:delete val="0"/>
        <c:axPos val="l"/>
        <c:majorGridlines/>
        <c:title>
          <c:tx>
            <c:rich>
              <a:bodyPr rot="-5400000" vert="horz"/>
              <a:lstStyle/>
              <a:p>
                <a:pPr>
                  <a:defRPr sz="1400"/>
                </a:pPr>
                <a:r>
                  <a:rPr lang="es-ES" sz="1400"/>
                  <a:t>CANTIDAD</a:t>
                </a:r>
                <a:r>
                  <a:rPr lang="es-ES" sz="1400" baseline="0"/>
                  <a:t> DE CONTRATOS</a:t>
                </a:r>
                <a:endParaRPr lang="es-ES" sz="1400"/>
              </a:p>
            </c:rich>
          </c:tx>
          <c:layout>
            <c:manualLayout>
              <c:xMode val="edge"/>
              <c:yMode val="edge"/>
              <c:x val="7.6314297071956499E-2"/>
              <c:y val="0.27843478469613864"/>
            </c:manualLayout>
          </c:layout>
          <c:overlay val="0"/>
        </c:title>
        <c:numFmt formatCode="General" sourceLinked="1"/>
        <c:majorTickMark val="out"/>
        <c:minorTickMark val="none"/>
        <c:tickLblPos val="nextTo"/>
        <c:txPr>
          <a:bodyPr/>
          <a:lstStyle/>
          <a:p>
            <a:pPr>
              <a:defRPr sz="1400"/>
            </a:pPr>
            <a:endParaRPr lang="es-PY"/>
          </a:p>
        </c:txPr>
        <c:crossAx val="-1768976848"/>
        <c:crosses val="autoZero"/>
        <c:crossBetween val="between"/>
      </c:valAx>
      <c:spPr>
        <a:ln>
          <a:noFill/>
        </a:ln>
      </c:spPr>
    </c:plotArea>
    <c:plotVisOnly val="1"/>
    <c:dispBlanksAs val="gap"/>
    <c:showDLblsOverMax val="0"/>
  </c:chart>
  <c:spPr>
    <a:solidFill>
      <a:srgbClr val="5B9BD5">
        <a:lumMod val="40000"/>
        <a:lumOff val="60000"/>
      </a:srgbClr>
    </a:solidFill>
    <a:ln>
      <a:solidFill>
        <a:schemeClr val="accent1"/>
      </a:solidFill>
    </a:ln>
  </c:spPr>
  <c:printSettings>
    <c:headerFooter/>
    <c:pageMargins b="0.75" l="0.7" r="0.7" t="0.75" header="0.3" footer="0.3"/>
    <c:pageSetup/>
  </c:printSettings>
  <c:extLst xmlns:c16r2="http://schemas.microsoft.com/office/drawing/2015/06/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s-ES" sz="1600"/>
              <a:t>EJECUCION FINANCIERA</a:t>
            </a:r>
          </a:p>
          <a:p>
            <a:pPr>
              <a:defRPr sz="1600"/>
            </a:pPr>
            <a:r>
              <a:rPr lang="es-ES" sz="1600"/>
              <a:t>1er.</a:t>
            </a:r>
            <a:r>
              <a:rPr lang="es-ES" sz="1600" baseline="0"/>
              <a:t> TRIMESTRE 2026</a:t>
            </a:r>
            <a:endParaRPr lang="es-ES" sz="1600"/>
          </a:p>
        </c:rich>
      </c:tx>
      <c:layout>
        <c:manualLayout>
          <c:xMode val="edge"/>
          <c:yMode val="edge"/>
          <c:x val="0.15890810978371273"/>
          <c:y val="1.4273162251689122E-2"/>
        </c:manualLayout>
      </c:layout>
      <c:overlay val="0"/>
    </c:title>
    <c:autoTitleDeleted val="0"/>
    <c:view3D>
      <c:rotX val="30"/>
      <c:rotY val="165"/>
      <c:rAngAx val="0"/>
    </c:view3D>
    <c:floor>
      <c:thickness val="0"/>
    </c:floor>
    <c:sideWall>
      <c:thickness val="0"/>
    </c:sideWall>
    <c:backWall>
      <c:thickness val="0"/>
    </c:backWall>
    <c:plotArea>
      <c:layout>
        <c:manualLayout>
          <c:layoutTarget val="inner"/>
          <c:xMode val="edge"/>
          <c:yMode val="edge"/>
          <c:x val="0.21482542730939119"/>
          <c:y val="0.12476735940892222"/>
          <c:w val="0.51290250304077845"/>
          <c:h val="0.76155499334687293"/>
        </c:manualLayout>
      </c:layout>
      <c:pie3DChart>
        <c:varyColors val="1"/>
        <c:ser>
          <c:idx val="0"/>
          <c:order val="0"/>
          <c:dPt>
            <c:idx val="0"/>
            <c:bubble3D val="0"/>
            <c:spPr>
              <a:solidFill>
                <a:srgbClr val="0033CC"/>
              </a:solidFill>
            </c:spPr>
            <c:extLst xmlns:c16r2="http://schemas.microsoft.com/office/drawing/2015/06/chart">
              <c:ext xmlns:c16="http://schemas.microsoft.com/office/drawing/2014/chart" uri="{C3380CC4-5D6E-409C-BE32-E72D297353CC}">
                <c16:uniqueId val="{00000001-A428-41D8-B4CB-9F533FED014B}"/>
              </c:ext>
            </c:extLst>
          </c:dPt>
          <c:dPt>
            <c:idx val="1"/>
            <c:bubble3D val="0"/>
            <c:spPr>
              <a:solidFill>
                <a:srgbClr val="FFFF00"/>
              </a:solidFill>
            </c:spPr>
            <c:extLst xmlns:c16r2="http://schemas.microsoft.com/office/drawing/2015/06/chart">
              <c:ext xmlns:c16="http://schemas.microsoft.com/office/drawing/2014/chart" uri="{C3380CC4-5D6E-409C-BE32-E72D297353CC}">
                <c16:uniqueId val="{00000003-A428-41D8-B4CB-9F533FED014B}"/>
              </c:ext>
            </c:extLst>
          </c:dPt>
          <c:dPt>
            <c:idx val="2"/>
            <c:bubble3D val="0"/>
            <c:spPr>
              <a:solidFill>
                <a:srgbClr val="3399FF"/>
              </a:solidFill>
            </c:spPr>
            <c:extLst xmlns:c16r2="http://schemas.microsoft.com/office/drawing/2015/06/chart">
              <c:ext xmlns:c16="http://schemas.microsoft.com/office/drawing/2014/chart" uri="{C3380CC4-5D6E-409C-BE32-E72D297353CC}">
                <c16:uniqueId val="{00000005-A428-41D8-B4CB-9F533FED014B}"/>
              </c:ext>
            </c:extLst>
          </c:dPt>
          <c:dPt>
            <c:idx val="3"/>
            <c:bubble3D val="0"/>
            <c:spPr>
              <a:solidFill>
                <a:srgbClr val="33CC33"/>
              </a:solidFill>
            </c:spPr>
            <c:extLst xmlns:c16r2="http://schemas.microsoft.com/office/drawing/2015/06/chart">
              <c:ext xmlns:c16="http://schemas.microsoft.com/office/drawing/2014/chart" uri="{C3380CC4-5D6E-409C-BE32-E72D297353CC}">
                <c16:uniqueId val="{00000007-A428-41D8-B4CB-9F533FED014B}"/>
              </c:ext>
            </c:extLst>
          </c:dPt>
          <c:dPt>
            <c:idx val="4"/>
            <c:bubble3D val="0"/>
            <c:spPr>
              <a:solidFill>
                <a:srgbClr val="FF6600"/>
              </a:solidFill>
            </c:spPr>
            <c:extLst xmlns:c16r2="http://schemas.microsoft.com/office/drawing/2015/06/chart">
              <c:ext xmlns:c16="http://schemas.microsoft.com/office/drawing/2014/chart" uri="{C3380CC4-5D6E-409C-BE32-E72D297353CC}">
                <c16:uniqueId val="{00000009-A428-41D8-B4CB-9F533FED014B}"/>
              </c:ext>
            </c:extLst>
          </c:dPt>
          <c:dPt>
            <c:idx val="5"/>
            <c:bubble3D val="0"/>
            <c:spPr>
              <a:solidFill>
                <a:srgbClr val="FF33CC"/>
              </a:solidFill>
            </c:spPr>
            <c:extLst xmlns:c16r2="http://schemas.microsoft.com/office/drawing/2015/06/chart">
              <c:ext xmlns:c16="http://schemas.microsoft.com/office/drawing/2014/chart" uri="{C3380CC4-5D6E-409C-BE32-E72D297353CC}">
                <c16:uniqueId val="{0000000B-A428-41D8-B4CB-9F533FED014B}"/>
              </c:ext>
            </c:extLst>
          </c:dPt>
          <c:dLbls>
            <c:dLbl>
              <c:idx val="0"/>
              <c:layout>
                <c:manualLayout>
                  <c:x val="-6.1397349721528709E-2"/>
                  <c:y val="4.6435762308284896E-2"/>
                </c:manualLayout>
              </c:layout>
              <c:tx>
                <c:rich>
                  <a:bodyPr/>
                  <a:lstStyle/>
                  <a:p>
                    <a:r>
                      <a:rPr lang="en-US" sz="1000" b="1"/>
                      <a:t>100 - SERVICIOS PERSONALES
53%</a:t>
                    </a:r>
                    <a:endParaRPr lang="en-US"/>
                  </a:p>
                </c:rich>
              </c:tx>
              <c:dLblPos val="bestFit"/>
              <c:showLegendKey val="0"/>
              <c:showVal val="0"/>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1-A428-41D8-B4CB-9F533FED014B}"/>
                </c:ext>
                <c:ext xmlns:c15="http://schemas.microsoft.com/office/drawing/2012/chart" uri="{CE6537A1-D6FC-4f65-9D91-7224C49458BB}">
                  <c15:layout/>
                </c:ext>
              </c:extLst>
            </c:dLbl>
            <c:dLbl>
              <c:idx val="1"/>
              <c:layout>
                <c:manualLayout>
                  <c:x val="0.24213259204146514"/>
                  <c:y val="1.3794800519281376E-2"/>
                </c:manualLayout>
              </c:layout>
              <c:tx>
                <c:rich>
                  <a:bodyPr/>
                  <a:lstStyle/>
                  <a:p>
                    <a:r>
                      <a:rPr lang="en-US" sz="1000" b="1"/>
                      <a:t>200 - SERVICIOS NO PERSONALES
24%</a:t>
                    </a:r>
                    <a:endParaRPr lang="en-US"/>
                  </a:p>
                </c:rich>
              </c:tx>
              <c:dLblPos val="bestFit"/>
              <c:showLegendKey val="0"/>
              <c:showVal val="0"/>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3-A428-41D8-B4CB-9F533FED014B}"/>
                </c:ext>
                <c:ext xmlns:c15="http://schemas.microsoft.com/office/drawing/2012/chart" uri="{CE6537A1-D6FC-4f65-9D91-7224C49458BB}">
                  <c15:layout/>
                </c:ext>
              </c:extLst>
            </c:dLbl>
            <c:dLbl>
              <c:idx val="2"/>
              <c:layout>
                <c:manualLayout>
                  <c:x val="-5.2557036422999212E-3"/>
                  <c:y val="-4.4656763158430819E-2"/>
                </c:manualLayout>
              </c:layout>
              <c:tx>
                <c:rich>
                  <a:bodyPr/>
                  <a:lstStyle/>
                  <a:p>
                    <a:r>
                      <a:rPr lang="en-US" sz="1000" b="1"/>
                      <a:t>300 - BIENES DE CONSUMO E INSUMOS
4%</a:t>
                    </a:r>
                    <a:endParaRPr lang="en-US"/>
                  </a:p>
                </c:rich>
              </c:tx>
              <c:dLblPos val="bestFit"/>
              <c:showLegendKey val="0"/>
              <c:showVal val="0"/>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5-A428-41D8-B4CB-9F533FED014B}"/>
                </c:ext>
                <c:ext xmlns:c15="http://schemas.microsoft.com/office/drawing/2012/chart" uri="{CE6537A1-D6FC-4f65-9D91-7224C49458BB}">
                  <c15:layout/>
                </c:ext>
              </c:extLst>
            </c:dLbl>
            <c:dLbl>
              <c:idx val="3"/>
              <c:layout>
                <c:manualLayout>
                  <c:x val="6.3548058959968623E-2"/>
                  <c:y val="5.6610744531711485E-2"/>
                </c:manualLayout>
              </c:layout>
              <c:tx>
                <c:rich>
                  <a:bodyPr/>
                  <a:lstStyle/>
                  <a:p>
                    <a:r>
                      <a:rPr lang="en-US" sz="1000" b="1"/>
                      <a:t>500 - INVERSION FISICA
10%</a:t>
                    </a:r>
                    <a:endParaRPr lang="en-US"/>
                  </a:p>
                </c:rich>
              </c:tx>
              <c:dLblPos val="bestFit"/>
              <c:showLegendKey val="0"/>
              <c:showVal val="0"/>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7-A428-41D8-B4CB-9F533FED014B}"/>
                </c:ext>
                <c:ext xmlns:c15="http://schemas.microsoft.com/office/drawing/2012/chart" uri="{CE6537A1-D6FC-4f65-9D91-7224C49458BB}">
                  <c15:layout/>
                </c:ext>
              </c:extLst>
            </c:dLbl>
            <c:dLbl>
              <c:idx val="4"/>
              <c:layout>
                <c:manualLayout>
                  <c:x val="0.13987395134706732"/>
                  <c:y val="0.12575255207196193"/>
                </c:manualLayout>
              </c:layout>
              <c:tx>
                <c:rich>
                  <a:bodyPr/>
                  <a:lstStyle/>
                  <a:p>
                    <a:r>
                      <a:rPr lang="en-US" sz="1000" b="1"/>
                      <a:t>800 - TRANSFERENCIAS
9%</a:t>
                    </a:r>
                    <a:endParaRPr lang="en-US"/>
                  </a:p>
                </c:rich>
              </c:tx>
              <c:dLblPos val="bestFit"/>
              <c:showLegendKey val="0"/>
              <c:showVal val="0"/>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9-A428-41D8-B4CB-9F533FED014B}"/>
                </c:ext>
                <c:ext xmlns:c15="http://schemas.microsoft.com/office/drawing/2012/chart" uri="{CE6537A1-D6FC-4f65-9D91-7224C49458BB}">
                  <c15:layout/>
                </c:ext>
              </c:extLst>
            </c:dLbl>
            <c:dLbl>
              <c:idx val="5"/>
              <c:layout>
                <c:manualLayout>
                  <c:x val="0.11952451078899166"/>
                  <c:y val="0.16511148795364908"/>
                </c:manualLayout>
              </c:layout>
              <c:tx>
                <c:rich>
                  <a:bodyPr/>
                  <a:lstStyle/>
                  <a:p>
                    <a:r>
                      <a:rPr lang="en-US" sz="1000" b="1"/>
                      <a:t>900 - OTROS GASTOS   
0%</a:t>
                    </a:r>
                    <a:endParaRPr lang="en-US"/>
                  </a:p>
                </c:rich>
              </c:tx>
              <c:dLblPos val="bestFit"/>
              <c:showLegendKey val="0"/>
              <c:showVal val="0"/>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B-A428-41D8-B4CB-9F533FED014B}"/>
                </c:ext>
                <c:ext xmlns:c15="http://schemas.microsoft.com/office/drawing/2012/chart" uri="{CE6537A1-D6FC-4f65-9D91-7224C49458BB}">
                  <c15:layout/>
                </c:ext>
              </c:extLst>
            </c:dLbl>
            <c:dLbl>
              <c:idx val="6"/>
              <c:layout>
                <c:manualLayout>
                  <c:x val="1.7453047865602187E-3"/>
                  <c:y val="3.2339340379312347E-2"/>
                </c:manualLayout>
              </c:layout>
              <c:dLblPos val="bestFit"/>
              <c:showLegendKey val="0"/>
              <c:showVal val="0"/>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C-A428-41D8-B4CB-9F533FED014B}"/>
                </c:ext>
                <c:ext xmlns:c15="http://schemas.microsoft.com/office/drawing/2012/chart" uri="{CE6537A1-D6FC-4f65-9D91-7224C49458BB}">
                  <c15:layout/>
                </c:ext>
              </c:extLst>
            </c:dLbl>
            <c:spPr>
              <a:pattFill prst="pct75">
                <a:fgClr>
                  <a:schemeClr val="tx1">
                    <a:lumMod val="75000"/>
                    <a:lumOff val="25000"/>
                  </a:schemeClr>
                </a:fgClr>
                <a:bgClr>
                  <a:schemeClr val="tx1">
                    <a:lumMod val="65000"/>
                    <a:lumOff val="35000"/>
                  </a:schemeClr>
                </a:bgClr>
              </a:pattFill>
            </c:spPr>
            <c:txPr>
              <a:bodyPr/>
              <a:lstStyle/>
              <a:p>
                <a:pPr>
                  <a:defRPr sz="1000" b="1">
                    <a:solidFill>
                      <a:schemeClr val="bg1"/>
                    </a:solidFill>
                  </a:defRPr>
                </a:pPr>
                <a:endParaRPr lang="es-PY"/>
              </a:p>
            </c:txPr>
            <c:dLblPos val="outEnd"/>
            <c:showLegendKey val="0"/>
            <c:showVal val="0"/>
            <c:showCatName val="1"/>
            <c:showSerName val="0"/>
            <c:showPercent val="1"/>
            <c:showBubbleSize val="0"/>
            <c:separator>
</c:separator>
            <c:showLeaderLines val="1"/>
            <c:extLst xmlns:c16r2="http://schemas.microsoft.com/office/drawing/2015/06/chart">
              <c:ext xmlns:c15="http://schemas.microsoft.com/office/drawing/2012/chart" uri="{CE6537A1-D6FC-4f65-9D91-7224C49458BB}"/>
            </c:extLst>
          </c:dLbls>
          <c:cat>
            <c:strRef>
              <c:f>('[1]MATRIZ RCC_25'!$C$124,'[1]MATRIZ RCC_25'!$C$131,'[1]MATRIZ RCC_25'!$C$140,'[1]MATRIZ RCC_25'!$C$148,'[1]MATRIZ RCC_25'!$C$149,'[1]MATRIZ RCC_25'!$C$157,'[1]MATRIZ RCC_25'!$C$162)</c:f>
              <c:strCache>
                <c:ptCount val="7"/>
                <c:pt idx="0">
                  <c:v>SERVICIOS PERSONALES</c:v>
                </c:pt>
                <c:pt idx="1">
                  <c:v>SERVICIOS NO PERSONALES</c:v>
                </c:pt>
                <c:pt idx="2">
                  <c:v>BIENES DE CONSUMO E INSUMOS</c:v>
                </c:pt>
                <c:pt idx="3">
                  <c:v>BIENES DE CAMBIO</c:v>
                </c:pt>
                <c:pt idx="4">
                  <c:v>INVERSION FISICA</c:v>
                </c:pt>
                <c:pt idx="5">
                  <c:v>TRANSFERENCIAS</c:v>
                </c:pt>
                <c:pt idx="6">
                  <c:v>OTROS GASTOS   </c:v>
                </c:pt>
              </c:strCache>
            </c:strRef>
          </c:cat>
          <c:val>
            <c:numRef>
              <c:f>('[1]MATRIZ RCC_25'!$F$124,'[1]MATRIZ RCC_25'!$F$131,'[1]MATRIZ RCC_25'!$F$140,'[1]MATRIZ RCC_25'!$F$148,'[1]MATRIZ RCC_25'!$F$149,'[1]MATRIZ RCC_25'!$F$157,'[1]MATRIZ RCC_25'!$F$162)</c:f>
              <c:numCache>
                <c:formatCode>General</c:formatCode>
                <c:ptCount val="7"/>
                <c:pt idx="0">
                  <c:v>36365440815</c:v>
                </c:pt>
                <c:pt idx="1">
                  <c:v>5841139315</c:v>
                </c:pt>
                <c:pt idx="2">
                  <c:v>1093312865</c:v>
                </c:pt>
                <c:pt idx="3">
                  <c:v>0</c:v>
                </c:pt>
                <c:pt idx="4">
                  <c:v>14062684790</c:v>
                </c:pt>
                <c:pt idx="5">
                  <c:v>10707577692</c:v>
                </c:pt>
                <c:pt idx="6">
                  <c:v>3375241439</c:v>
                </c:pt>
              </c:numCache>
            </c:numRef>
          </c:val>
          <c:extLst xmlns:c16r2="http://schemas.microsoft.com/office/drawing/2015/06/chart">
            <c:ext xmlns:c16="http://schemas.microsoft.com/office/drawing/2014/chart" uri="{C3380CC4-5D6E-409C-BE32-E72D297353CC}">
              <c16:uniqueId val="{0000000D-A428-41D8-B4CB-9F533FED014B}"/>
            </c:ext>
          </c:extLst>
        </c:ser>
        <c:dLbls>
          <c:showLegendKey val="0"/>
          <c:showVal val="0"/>
          <c:showCatName val="0"/>
          <c:showSerName val="0"/>
          <c:showPercent val="0"/>
          <c:showBubbleSize val="0"/>
          <c:showLeaderLines val="1"/>
        </c:dLbls>
      </c:pie3DChart>
    </c:plotArea>
    <c:plotVisOnly val="1"/>
    <c:dispBlanksAs val="gap"/>
    <c:showDLblsOverMax val="0"/>
  </c:chart>
  <c:spPr>
    <a:solidFill>
      <a:schemeClr val="accent1">
        <a:lumMod val="40000"/>
        <a:lumOff val="60000"/>
      </a:schemeClr>
    </a:solidFill>
    <a:ln>
      <a:solidFill>
        <a:schemeClr val="bg1">
          <a:lumMod val="85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emf"/><Relationship Id="rId26" Type="http://schemas.openxmlformats.org/officeDocument/2006/relationships/image" Target="../media/image24.png"/><Relationship Id="rId3" Type="http://schemas.openxmlformats.org/officeDocument/2006/relationships/image" Target="../media/image3.PNG"/><Relationship Id="rId21" Type="http://schemas.openxmlformats.org/officeDocument/2006/relationships/chart" Target="../charts/chart1.xml"/><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2.png"/><Relationship Id="rId5" Type="http://schemas.openxmlformats.org/officeDocument/2006/relationships/image" Target="../media/image5.emf"/><Relationship Id="rId15" Type="http://schemas.openxmlformats.org/officeDocument/2006/relationships/image" Target="../media/image15.png"/><Relationship Id="rId23" Type="http://schemas.openxmlformats.org/officeDocument/2006/relationships/image" Target="../media/image21.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4</xdr:col>
      <xdr:colOff>1428766</xdr:colOff>
      <xdr:row>366</xdr:row>
      <xdr:rowOff>120070</xdr:rowOff>
    </xdr:from>
    <xdr:to>
      <xdr:col>6</xdr:col>
      <xdr:colOff>1428880</xdr:colOff>
      <xdr:row>366</xdr:row>
      <xdr:rowOff>4629831</xdr:rowOff>
    </xdr:to>
    <xdr:pic>
      <xdr:nvPicPr>
        <xdr:cNvPr id="12" name="Imagen 11"/>
        <xdr:cNvPicPr>
          <a:picLocks noChangeAspect="1"/>
        </xdr:cNvPicPr>
      </xdr:nvPicPr>
      <xdr:blipFill>
        <a:blip xmlns:r="http://schemas.openxmlformats.org/officeDocument/2006/relationships" r:embed="rId1"/>
        <a:stretch>
          <a:fillRect/>
        </a:stretch>
      </xdr:blipFill>
      <xdr:spPr>
        <a:xfrm>
          <a:off x="9361730" y="445168891"/>
          <a:ext cx="3447037" cy="4509761"/>
        </a:xfrm>
        <a:prstGeom prst="rect">
          <a:avLst/>
        </a:prstGeom>
      </xdr:spPr>
    </xdr:pic>
    <xdr:clientData/>
  </xdr:twoCellAnchor>
  <xdr:twoCellAnchor editAs="oneCell">
    <xdr:from>
      <xdr:col>1</xdr:col>
      <xdr:colOff>1849933</xdr:colOff>
      <xdr:row>350</xdr:row>
      <xdr:rowOff>53659</xdr:rowOff>
    </xdr:from>
    <xdr:to>
      <xdr:col>4</xdr:col>
      <xdr:colOff>1280410</xdr:colOff>
      <xdr:row>350</xdr:row>
      <xdr:rowOff>1725082</xdr:rowOff>
    </xdr:to>
    <xdr:pic>
      <xdr:nvPicPr>
        <xdr:cNvPr id="28" name="Imagen 27"/>
        <xdr:cNvPicPr>
          <a:picLocks noChangeAspect="1"/>
        </xdr:cNvPicPr>
      </xdr:nvPicPr>
      <xdr:blipFill rotWithShape="1">
        <a:blip xmlns:r="http://schemas.openxmlformats.org/officeDocument/2006/relationships" r:embed="rId2"/>
        <a:srcRect l="8459" t="18913" r="43330" b="52339"/>
        <a:stretch/>
      </xdr:blipFill>
      <xdr:spPr>
        <a:xfrm>
          <a:off x="3246933" y="432954326"/>
          <a:ext cx="4984837" cy="1671423"/>
        </a:xfrm>
        <a:prstGeom prst="rect">
          <a:avLst/>
        </a:prstGeom>
      </xdr:spPr>
    </xdr:pic>
    <xdr:clientData/>
  </xdr:twoCellAnchor>
  <xdr:twoCellAnchor editAs="oneCell">
    <xdr:from>
      <xdr:col>0</xdr:col>
      <xdr:colOff>104542</xdr:colOff>
      <xdr:row>359</xdr:row>
      <xdr:rowOff>128438</xdr:rowOff>
    </xdr:from>
    <xdr:to>
      <xdr:col>6</xdr:col>
      <xdr:colOff>1916284</xdr:colOff>
      <xdr:row>359</xdr:row>
      <xdr:rowOff>904045</xdr:rowOff>
    </xdr:to>
    <xdr:pic>
      <xdr:nvPicPr>
        <xdr:cNvPr id="30" name="Imagen 29">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4542" y="306438499"/>
          <a:ext cx="12498659" cy="775607"/>
        </a:xfrm>
        <a:prstGeom prst="rect">
          <a:avLst/>
        </a:prstGeom>
      </xdr:spPr>
    </xdr:pic>
    <xdr:clientData/>
  </xdr:twoCellAnchor>
  <xdr:twoCellAnchor editAs="oneCell">
    <xdr:from>
      <xdr:col>2</xdr:col>
      <xdr:colOff>238126</xdr:colOff>
      <xdr:row>93</xdr:row>
      <xdr:rowOff>130968</xdr:rowOff>
    </xdr:from>
    <xdr:to>
      <xdr:col>4</xdr:col>
      <xdr:colOff>824934</xdr:colOff>
      <xdr:row>93</xdr:row>
      <xdr:rowOff>3949391</xdr:rowOff>
    </xdr:to>
    <xdr:pic>
      <xdr:nvPicPr>
        <xdr:cNvPr id="4" name="Imagen 3"/>
        <xdr:cNvPicPr>
          <a:picLocks noChangeAspect="1"/>
        </xdr:cNvPicPr>
      </xdr:nvPicPr>
      <xdr:blipFill>
        <a:blip xmlns:r="http://schemas.openxmlformats.org/officeDocument/2006/relationships" r:embed="rId4"/>
        <a:stretch>
          <a:fillRect/>
        </a:stretch>
      </xdr:blipFill>
      <xdr:spPr>
        <a:xfrm>
          <a:off x="4210748" y="34873986"/>
          <a:ext cx="4083511" cy="3818423"/>
        </a:xfrm>
        <a:prstGeom prst="rect">
          <a:avLst/>
        </a:prstGeom>
      </xdr:spPr>
    </xdr:pic>
    <xdr:clientData/>
  </xdr:twoCellAnchor>
  <xdr:twoCellAnchor editAs="oneCell">
    <xdr:from>
      <xdr:col>0</xdr:col>
      <xdr:colOff>82826</xdr:colOff>
      <xdr:row>408</xdr:row>
      <xdr:rowOff>71440</xdr:rowOff>
    </xdr:from>
    <xdr:to>
      <xdr:col>2</xdr:col>
      <xdr:colOff>367393</xdr:colOff>
      <xdr:row>408</xdr:row>
      <xdr:rowOff>3645201</xdr:rowOff>
    </xdr:to>
    <xdr:pic>
      <xdr:nvPicPr>
        <xdr:cNvPr id="11" name="Imagen 10"/>
        <xdr:cNvPicPr>
          <a:picLocks noChangeAspect="1"/>
        </xdr:cNvPicPr>
      </xdr:nvPicPr>
      <xdr:blipFill>
        <a:blip xmlns:r="http://schemas.openxmlformats.org/officeDocument/2006/relationships" r:embed="rId4"/>
        <a:stretch>
          <a:fillRect/>
        </a:stretch>
      </xdr:blipFill>
      <xdr:spPr>
        <a:xfrm>
          <a:off x="82826" y="317063440"/>
          <a:ext cx="4257853" cy="3588881"/>
        </a:xfrm>
        <a:prstGeom prst="rect">
          <a:avLst/>
        </a:prstGeom>
      </xdr:spPr>
    </xdr:pic>
    <xdr:clientData/>
  </xdr:twoCellAnchor>
  <xdr:twoCellAnchor editAs="oneCell">
    <xdr:from>
      <xdr:col>0</xdr:col>
      <xdr:colOff>113394</xdr:colOff>
      <xdr:row>354</xdr:row>
      <xdr:rowOff>51972</xdr:rowOff>
    </xdr:from>
    <xdr:to>
      <xdr:col>6</xdr:col>
      <xdr:colOff>1994498</xdr:colOff>
      <xdr:row>354</xdr:row>
      <xdr:rowOff>1114274</xdr:rowOff>
    </xdr:to>
    <xdr:pic>
      <xdr:nvPicPr>
        <xdr:cNvPr id="36" name="Imagen 3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3394" y="281505139"/>
          <a:ext cx="12570271" cy="1062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13608</xdr:colOff>
      <xdr:row>435</xdr:row>
      <xdr:rowOff>9334</xdr:rowOff>
    </xdr:from>
    <xdr:to>
      <xdr:col>6</xdr:col>
      <xdr:colOff>1983930</xdr:colOff>
      <xdr:row>435</xdr:row>
      <xdr:rowOff>3116036</xdr:rowOff>
    </xdr:to>
    <xdr:pic>
      <xdr:nvPicPr>
        <xdr:cNvPr id="39" name="Imagen 38"/>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608" y="325832370"/>
          <a:ext cx="12665536" cy="3106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217</xdr:row>
      <xdr:rowOff>0</xdr:rowOff>
    </xdr:from>
    <xdr:to>
      <xdr:col>6</xdr:col>
      <xdr:colOff>304800</xdr:colOff>
      <xdr:row>217</xdr:row>
      <xdr:rowOff>304800</xdr:rowOff>
    </xdr:to>
    <xdr:sp macro="" textlink="">
      <xdr:nvSpPr>
        <xdr:cNvPr id="45" name="AutoShape 1" descr="blob:https://web.whatsapp.com/33fe9927-2bfd-434b-b0eb-ac8aac5dbf15"/>
        <xdr:cNvSpPr>
          <a:spLocks noChangeAspect="1" noChangeArrowheads="1"/>
        </xdr:cNvSpPr>
      </xdr:nvSpPr>
      <xdr:spPr bwMode="auto">
        <a:xfrm>
          <a:off x="12306300" y="3614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217</xdr:row>
      <xdr:rowOff>0</xdr:rowOff>
    </xdr:from>
    <xdr:to>
      <xdr:col>6</xdr:col>
      <xdr:colOff>304800</xdr:colOff>
      <xdr:row>217</xdr:row>
      <xdr:rowOff>304800</xdr:rowOff>
    </xdr:to>
    <xdr:sp macro="" textlink="">
      <xdr:nvSpPr>
        <xdr:cNvPr id="47" name="AutoShape 2" descr="blob:https://web.whatsapp.com/33fe9927-2bfd-434b-b0eb-ac8aac5dbf15"/>
        <xdr:cNvSpPr>
          <a:spLocks noChangeAspect="1" noChangeArrowheads="1"/>
        </xdr:cNvSpPr>
      </xdr:nvSpPr>
      <xdr:spPr bwMode="auto">
        <a:xfrm>
          <a:off x="12306300" y="3614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222</xdr:row>
      <xdr:rowOff>0</xdr:rowOff>
    </xdr:from>
    <xdr:to>
      <xdr:col>6</xdr:col>
      <xdr:colOff>304800</xdr:colOff>
      <xdr:row>222</xdr:row>
      <xdr:rowOff>304800</xdr:rowOff>
    </xdr:to>
    <xdr:sp macro="" textlink="">
      <xdr:nvSpPr>
        <xdr:cNvPr id="49" name="AutoShape 3" descr="blob:https://web.whatsapp.com/e4eb18d5-ce5b-4c6f-8535-3968afc9cdb5"/>
        <xdr:cNvSpPr>
          <a:spLocks noChangeAspect="1" noChangeArrowheads="1"/>
        </xdr:cNvSpPr>
      </xdr:nvSpPr>
      <xdr:spPr bwMode="auto">
        <a:xfrm>
          <a:off x="12306300" y="44510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1131765</xdr:colOff>
      <xdr:row>369</xdr:row>
      <xdr:rowOff>392036</xdr:rowOff>
    </xdr:from>
    <xdr:to>
      <xdr:col>6</xdr:col>
      <xdr:colOff>1925403</xdr:colOff>
      <xdr:row>369</xdr:row>
      <xdr:rowOff>4859468</xdr:rowOff>
    </xdr:to>
    <xdr:pic>
      <xdr:nvPicPr>
        <xdr:cNvPr id="82" name="Imagen 8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401216" y="451772493"/>
          <a:ext cx="2234003" cy="4467432"/>
        </a:xfrm>
        <a:prstGeom prst="rect">
          <a:avLst/>
        </a:prstGeom>
      </xdr:spPr>
    </xdr:pic>
    <xdr:clientData/>
  </xdr:twoCellAnchor>
  <xdr:twoCellAnchor editAs="oneCell">
    <xdr:from>
      <xdr:col>4</xdr:col>
      <xdr:colOff>154014</xdr:colOff>
      <xdr:row>369</xdr:row>
      <xdr:rowOff>405491</xdr:rowOff>
    </xdr:from>
    <xdr:to>
      <xdr:col>5</xdr:col>
      <xdr:colOff>1196607</xdr:colOff>
      <xdr:row>369</xdr:row>
      <xdr:rowOff>4891766</xdr:rowOff>
    </xdr:to>
    <xdr:pic>
      <xdr:nvPicPr>
        <xdr:cNvPr id="83" name="Imagen 82"/>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541697" y="451785948"/>
          <a:ext cx="2819820" cy="4486275"/>
        </a:xfrm>
        <a:prstGeom prst="rect">
          <a:avLst/>
        </a:prstGeom>
      </xdr:spPr>
    </xdr:pic>
    <xdr:clientData/>
  </xdr:twoCellAnchor>
  <xdr:twoCellAnchor editAs="oneCell">
    <xdr:from>
      <xdr:col>0</xdr:col>
      <xdr:colOff>108857</xdr:colOff>
      <xdr:row>0</xdr:row>
      <xdr:rowOff>162622</xdr:rowOff>
    </xdr:from>
    <xdr:to>
      <xdr:col>6</xdr:col>
      <xdr:colOff>1904668</xdr:colOff>
      <xdr:row>3</xdr:row>
      <xdr:rowOff>95250</xdr:rowOff>
    </xdr:to>
    <xdr:pic>
      <xdr:nvPicPr>
        <xdr:cNvPr id="62" name="Imagen 6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08857" y="162622"/>
          <a:ext cx="12482728" cy="676043"/>
        </a:xfrm>
        <a:prstGeom prst="rect">
          <a:avLst/>
        </a:prstGeom>
      </xdr:spPr>
    </xdr:pic>
    <xdr:clientData/>
  </xdr:twoCellAnchor>
  <xdr:twoCellAnchor editAs="oneCell">
    <xdr:from>
      <xdr:col>2</xdr:col>
      <xdr:colOff>267038</xdr:colOff>
      <xdr:row>408</xdr:row>
      <xdr:rowOff>81643</xdr:rowOff>
    </xdr:from>
    <xdr:to>
      <xdr:col>6</xdr:col>
      <xdr:colOff>1939516</xdr:colOff>
      <xdr:row>408</xdr:row>
      <xdr:rowOff>3672416</xdr:rowOff>
    </xdr:to>
    <xdr:pic>
      <xdr:nvPicPr>
        <xdr:cNvPr id="59" name="Imagen 58"/>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240324" y="317073643"/>
          <a:ext cx="8394406" cy="3605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325244</xdr:colOff>
      <xdr:row>99</xdr:row>
      <xdr:rowOff>200759</xdr:rowOff>
    </xdr:from>
    <xdr:to>
      <xdr:col>6</xdr:col>
      <xdr:colOff>1951133</xdr:colOff>
      <xdr:row>99</xdr:row>
      <xdr:rowOff>4045532</xdr:rowOff>
    </xdr:to>
    <xdr:pic>
      <xdr:nvPicPr>
        <xdr:cNvPr id="68" name="Imagen 67"/>
        <xdr:cNvPicPr>
          <a:picLocks noChangeAspect="1"/>
        </xdr:cNvPicPr>
      </xdr:nvPicPr>
      <xdr:blipFill rotWithShape="1">
        <a:blip xmlns:r="http://schemas.openxmlformats.org/officeDocument/2006/relationships" r:embed="rId11"/>
        <a:srcRect t="3910" b="4103"/>
        <a:stretch/>
      </xdr:blipFill>
      <xdr:spPr>
        <a:xfrm>
          <a:off x="325244" y="41100180"/>
          <a:ext cx="12312806" cy="3844773"/>
        </a:xfrm>
        <a:prstGeom prst="rect">
          <a:avLst/>
        </a:prstGeom>
      </xdr:spPr>
    </xdr:pic>
    <xdr:clientData/>
  </xdr:twoCellAnchor>
  <xdr:oneCellAnchor>
    <xdr:from>
      <xdr:col>6</xdr:col>
      <xdr:colOff>136146</xdr:colOff>
      <xdr:row>206</xdr:row>
      <xdr:rowOff>137731</xdr:rowOff>
    </xdr:from>
    <xdr:ext cx="1854200" cy="614169"/>
    <xdr:pic>
      <xdr:nvPicPr>
        <xdr:cNvPr id="77" name="image2.png" title="Imagen"/>
        <xdr:cNvPicPr preferRelativeResize="0"/>
      </xdr:nvPicPr>
      <xdr:blipFill>
        <a:blip xmlns:r="http://schemas.openxmlformats.org/officeDocument/2006/relationships" r:embed="rId12" cstate="print"/>
        <a:stretch>
          <a:fillRect/>
        </a:stretch>
      </xdr:blipFill>
      <xdr:spPr>
        <a:xfrm>
          <a:off x="10831360" y="134970910"/>
          <a:ext cx="1854200" cy="614169"/>
        </a:xfrm>
        <a:prstGeom prst="rect">
          <a:avLst/>
        </a:prstGeom>
        <a:noFill/>
      </xdr:spPr>
    </xdr:pic>
    <xdr:clientData fLocksWithSheet="0"/>
  </xdr:oneCellAnchor>
  <xdr:oneCellAnchor>
    <xdr:from>
      <xdr:col>6</xdr:col>
      <xdr:colOff>161849</xdr:colOff>
      <xdr:row>209</xdr:row>
      <xdr:rowOff>99510</xdr:rowOff>
    </xdr:from>
    <xdr:ext cx="1862667" cy="834018"/>
    <xdr:pic>
      <xdr:nvPicPr>
        <xdr:cNvPr id="78" name="image1.png" title="Imagen"/>
        <xdr:cNvPicPr preferRelativeResize="0"/>
      </xdr:nvPicPr>
      <xdr:blipFill>
        <a:blip xmlns:r="http://schemas.openxmlformats.org/officeDocument/2006/relationships" r:embed="rId13" cstate="print"/>
        <a:stretch>
          <a:fillRect/>
        </a:stretch>
      </xdr:blipFill>
      <xdr:spPr>
        <a:xfrm>
          <a:off x="10851016" y="141228260"/>
          <a:ext cx="1862667" cy="834018"/>
        </a:xfrm>
        <a:prstGeom prst="rect">
          <a:avLst/>
        </a:prstGeom>
        <a:noFill/>
      </xdr:spPr>
    </xdr:pic>
    <xdr:clientData fLocksWithSheet="0"/>
  </xdr:oneCellAnchor>
  <xdr:twoCellAnchor editAs="oneCell">
    <xdr:from>
      <xdr:col>0</xdr:col>
      <xdr:colOff>40821</xdr:colOff>
      <xdr:row>254</xdr:row>
      <xdr:rowOff>108856</xdr:rowOff>
    </xdr:from>
    <xdr:to>
      <xdr:col>6</xdr:col>
      <xdr:colOff>1875794</xdr:colOff>
      <xdr:row>254</xdr:row>
      <xdr:rowOff>2595315</xdr:rowOff>
    </xdr:to>
    <xdr:pic>
      <xdr:nvPicPr>
        <xdr:cNvPr id="80" name="Imagen 79"/>
        <xdr:cNvPicPr>
          <a:picLocks noChangeAspect="1"/>
        </xdr:cNvPicPr>
      </xdr:nvPicPr>
      <xdr:blipFill>
        <a:blip xmlns:r="http://schemas.openxmlformats.org/officeDocument/2006/relationships" r:embed="rId14"/>
        <a:stretch>
          <a:fillRect/>
        </a:stretch>
      </xdr:blipFill>
      <xdr:spPr>
        <a:xfrm>
          <a:off x="40821" y="205522285"/>
          <a:ext cx="12530187" cy="2486459"/>
        </a:xfrm>
        <a:prstGeom prst="rect">
          <a:avLst/>
        </a:prstGeom>
      </xdr:spPr>
    </xdr:pic>
    <xdr:clientData/>
  </xdr:twoCellAnchor>
  <xdr:twoCellAnchor editAs="oneCell">
    <xdr:from>
      <xdr:col>0</xdr:col>
      <xdr:colOff>95250</xdr:colOff>
      <xdr:row>254</xdr:row>
      <xdr:rowOff>2676071</xdr:rowOff>
    </xdr:from>
    <xdr:to>
      <xdr:col>6</xdr:col>
      <xdr:colOff>1921549</xdr:colOff>
      <xdr:row>254</xdr:row>
      <xdr:rowOff>4925785</xdr:rowOff>
    </xdr:to>
    <xdr:pic>
      <xdr:nvPicPr>
        <xdr:cNvPr id="81" name="Imagen 80"/>
        <xdr:cNvPicPr>
          <a:picLocks noChangeAspect="1"/>
        </xdr:cNvPicPr>
      </xdr:nvPicPr>
      <xdr:blipFill>
        <a:blip xmlns:r="http://schemas.openxmlformats.org/officeDocument/2006/relationships" r:embed="rId15"/>
        <a:stretch>
          <a:fillRect/>
        </a:stretch>
      </xdr:blipFill>
      <xdr:spPr>
        <a:xfrm>
          <a:off x="95250" y="208089500"/>
          <a:ext cx="12521513" cy="2249714"/>
        </a:xfrm>
        <a:prstGeom prst="rect">
          <a:avLst/>
        </a:prstGeom>
      </xdr:spPr>
    </xdr:pic>
    <xdr:clientData/>
  </xdr:twoCellAnchor>
  <xdr:twoCellAnchor editAs="oneCell">
    <xdr:from>
      <xdr:col>0</xdr:col>
      <xdr:colOff>790697</xdr:colOff>
      <xdr:row>366</xdr:row>
      <xdr:rowOff>208132</xdr:rowOff>
    </xdr:from>
    <xdr:to>
      <xdr:col>2</xdr:col>
      <xdr:colOff>7003</xdr:colOff>
      <xdr:row>366</xdr:row>
      <xdr:rowOff>4650667</xdr:rowOff>
    </xdr:to>
    <xdr:pic>
      <xdr:nvPicPr>
        <xdr:cNvPr id="5" name="Imagen 4"/>
        <xdr:cNvPicPr>
          <a:picLocks noChangeAspect="1"/>
        </xdr:cNvPicPr>
      </xdr:nvPicPr>
      <xdr:blipFill>
        <a:blip xmlns:r="http://schemas.openxmlformats.org/officeDocument/2006/relationships" r:embed="rId16"/>
        <a:stretch>
          <a:fillRect/>
        </a:stretch>
      </xdr:blipFill>
      <xdr:spPr>
        <a:xfrm>
          <a:off x="790697" y="445256953"/>
          <a:ext cx="3344713" cy="4442535"/>
        </a:xfrm>
        <a:prstGeom prst="rect">
          <a:avLst/>
        </a:prstGeom>
      </xdr:spPr>
    </xdr:pic>
    <xdr:clientData/>
  </xdr:twoCellAnchor>
  <xdr:twoCellAnchor editAs="oneCell">
    <xdr:from>
      <xdr:col>2</xdr:col>
      <xdr:colOff>710771</xdr:colOff>
      <xdr:row>366</xdr:row>
      <xdr:rowOff>184547</xdr:rowOff>
    </xdr:from>
    <xdr:to>
      <xdr:col>4</xdr:col>
      <xdr:colOff>435740</xdr:colOff>
      <xdr:row>366</xdr:row>
      <xdr:rowOff>4569024</xdr:rowOff>
    </xdr:to>
    <xdr:pic>
      <xdr:nvPicPr>
        <xdr:cNvPr id="7" name="Imagen 6"/>
        <xdr:cNvPicPr>
          <a:picLocks noChangeAspect="1"/>
        </xdr:cNvPicPr>
      </xdr:nvPicPr>
      <xdr:blipFill>
        <a:blip xmlns:r="http://schemas.openxmlformats.org/officeDocument/2006/relationships" r:embed="rId17"/>
        <a:stretch>
          <a:fillRect/>
        </a:stretch>
      </xdr:blipFill>
      <xdr:spPr>
        <a:xfrm>
          <a:off x="4684482" y="436474195"/>
          <a:ext cx="3229658" cy="4384477"/>
        </a:xfrm>
        <a:prstGeom prst="rect">
          <a:avLst/>
        </a:prstGeom>
      </xdr:spPr>
    </xdr:pic>
    <xdr:clientData/>
  </xdr:twoCellAnchor>
  <xdr:twoCellAnchor editAs="oneCell">
    <xdr:from>
      <xdr:col>4</xdr:col>
      <xdr:colOff>46463</xdr:colOff>
      <xdr:row>370</xdr:row>
      <xdr:rowOff>220701</xdr:rowOff>
    </xdr:from>
    <xdr:to>
      <xdr:col>6</xdr:col>
      <xdr:colOff>2079237</xdr:colOff>
      <xdr:row>370</xdr:row>
      <xdr:rowOff>1777226</xdr:rowOff>
    </xdr:to>
    <xdr:pic>
      <xdr:nvPicPr>
        <xdr:cNvPr id="29" name="Imagen 28"/>
        <xdr:cNvPicPr>
          <a:picLocks noChangeAspect="1" noChangeArrowheads="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r="780" b="44387"/>
        <a:stretch/>
      </xdr:blipFill>
      <xdr:spPr bwMode="auto">
        <a:xfrm>
          <a:off x="7434146" y="455016219"/>
          <a:ext cx="5250366" cy="1556525"/>
        </a:xfrm>
        <a:prstGeom prst="rect">
          <a:avLst/>
        </a:prstGeom>
        <a:solidFill>
          <a:schemeClr val="accent2"/>
        </a:solidFill>
        <a:extLst/>
      </xdr:spPr>
    </xdr:pic>
    <xdr:clientData/>
  </xdr:twoCellAnchor>
  <xdr:oneCellAnchor>
    <xdr:from>
      <xdr:col>0</xdr:col>
      <xdr:colOff>58079</xdr:colOff>
      <xdr:row>64</xdr:row>
      <xdr:rowOff>46464</xdr:rowOff>
    </xdr:from>
    <xdr:ext cx="12614817" cy="929268"/>
    <xdr:pic>
      <xdr:nvPicPr>
        <xdr:cNvPr id="31" name="Imagen 30"/>
        <xdr:cNvPicPr>
          <a:picLocks noChangeAspect="1"/>
        </xdr:cNvPicPr>
      </xdr:nvPicPr>
      <xdr:blipFill>
        <a:blip xmlns:r="http://schemas.openxmlformats.org/officeDocument/2006/relationships" r:embed="rId19"/>
        <a:srcRect l="2343" t="52480" r="29640" b="28768"/>
        <a:stretch/>
      </xdr:blipFill>
      <xdr:spPr>
        <a:xfrm>
          <a:off x="58079" y="25949818"/>
          <a:ext cx="12614817" cy="929268"/>
        </a:xfrm>
        <a:prstGeom prst="rect">
          <a:avLst/>
        </a:prstGeom>
      </xdr:spPr>
    </xdr:pic>
    <xdr:clientData/>
  </xdr:oneCellAnchor>
  <xdr:oneCellAnchor>
    <xdr:from>
      <xdr:col>0</xdr:col>
      <xdr:colOff>112507</xdr:colOff>
      <xdr:row>109</xdr:row>
      <xdr:rowOff>122463</xdr:rowOff>
    </xdr:from>
    <xdr:ext cx="12569350" cy="3170465"/>
    <xdr:pic>
      <xdr:nvPicPr>
        <xdr:cNvPr id="33" name="Imagen 32"/>
        <xdr:cNvPicPr>
          <a:picLocks noChangeAspect="1"/>
        </xdr:cNvPicPr>
      </xdr:nvPicPr>
      <xdr:blipFill>
        <a:blip xmlns:r="http://schemas.openxmlformats.org/officeDocument/2006/relationships" r:embed="rId20"/>
        <a:srcRect l="25699" t="25524" r="25393" b="18089"/>
        <a:stretch/>
      </xdr:blipFill>
      <xdr:spPr>
        <a:xfrm>
          <a:off x="112507" y="60755892"/>
          <a:ext cx="12569350" cy="3170465"/>
        </a:xfrm>
        <a:prstGeom prst="rect">
          <a:avLst/>
        </a:prstGeom>
      </xdr:spPr>
    </xdr:pic>
    <xdr:clientData/>
  </xdr:oneCellAnchor>
  <xdr:twoCellAnchor>
    <xdr:from>
      <xdr:col>0</xdr:col>
      <xdr:colOff>46463</xdr:colOff>
      <xdr:row>269</xdr:row>
      <xdr:rowOff>104543</xdr:rowOff>
    </xdr:from>
    <xdr:to>
      <xdr:col>6</xdr:col>
      <xdr:colOff>2021159</xdr:colOff>
      <xdr:row>269</xdr:row>
      <xdr:rowOff>4861810</xdr:rowOff>
    </xdr:to>
    <xdr:graphicFrame macro="">
      <xdr:nvGraphicFramePr>
        <xdr:cNvPr id="32"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144946</xdr:colOff>
      <xdr:row>315</xdr:row>
      <xdr:rowOff>151006</xdr:rowOff>
    </xdr:from>
    <xdr:to>
      <xdr:col>3</xdr:col>
      <xdr:colOff>348476</xdr:colOff>
      <xdr:row>315</xdr:row>
      <xdr:rowOff>5099358</xdr:rowOff>
    </xdr:to>
    <xdr:graphicFrame macro="">
      <xdr:nvGraphicFramePr>
        <xdr:cNvPr id="35"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oneCell">
    <xdr:from>
      <xdr:col>0</xdr:col>
      <xdr:colOff>40821</xdr:colOff>
      <xdr:row>255</xdr:row>
      <xdr:rowOff>111181</xdr:rowOff>
    </xdr:from>
    <xdr:to>
      <xdr:col>6</xdr:col>
      <xdr:colOff>1932944</xdr:colOff>
      <xdr:row>255</xdr:row>
      <xdr:rowOff>4327073</xdr:rowOff>
    </xdr:to>
    <xdr:pic>
      <xdr:nvPicPr>
        <xdr:cNvPr id="40" name="Imagen 39"/>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0821" y="210722538"/>
          <a:ext cx="12587337" cy="4215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104543</xdr:colOff>
      <xdr:row>256</xdr:row>
      <xdr:rowOff>108858</xdr:rowOff>
    </xdr:from>
    <xdr:to>
      <xdr:col>3</xdr:col>
      <xdr:colOff>1406448</xdr:colOff>
      <xdr:row>256</xdr:row>
      <xdr:rowOff>3566066</xdr:rowOff>
    </xdr:to>
    <xdr:pic>
      <xdr:nvPicPr>
        <xdr:cNvPr id="43" name="Imagen 42"/>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077829" y="212557179"/>
          <a:ext cx="3288548" cy="34572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122132</xdr:colOff>
      <xdr:row>316</xdr:row>
      <xdr:rowOff>30865</xdr:rowOff>
    </xdr:from>
    <xdr:to>
      <xdr:col>6</xdr:col>
      <xdr:colOff>2041072</xdr:colOff>
      <xdr:row>316</xdr:row>
      <xdr:rowOff>4381500</xdr:rowOff>
    </xdr:to>
    <xdr:pic>
      <xdr:nvPicPr>
        <xdr:cNvPr id="46" name="Imagen 45"/>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22132" y="254606901"/>
          <a:ext cx="12614154" cy="4350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414131</xdr:colOff>
      <xdr:row>315</xdr:row>
      <xdr:rowOff>190499</xdr:rowOff>
    </xdr:from>
    <xdr:to>
      <xdr:col>6</xdr:col>
      <xdr:colOff>2053166</xdr:colOff>
      <xdr:row>315</xdr:row>
      <xdr:rowOff>5052390</xdr:rowOff>
    </xdr:to>
    <xdr:pic>
      <xdr:nvPicPr>
        <xdr:cNvPr id="38" name="Imagen 37"/>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6372548" y="249364499"/>
          <a:ext cx="6369785" cy="4861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anabria\Downloads\SDAF%20-%201&#186;%20TRIMESTRE%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5"/>
    </sheetNames>
    <sheetDataSet>
      <sheetData sheetId="0">
        <row r="100">
          <cell r="F100" t="str">
            <v>Estado (Ejecución - Finiquitado)</v>
          </cell>
        </row>
        <row r="113">
          <cell r="G113" t="str">
            <v>EJECUCIÓN</v>
          </cell>
          <cell r="H113" t="str">
            <v>FINIQUITADO</v>
          </cell>
        </row>
        <row r="114">
          <cell r="G114">
            <v>10</v>
          </cell>
          <cell r="H114">
            <v>0</v>
          </cell>
        </row>
        <row r="124">
          <cell r="C124" t="str">
            <v>SERVICIOS PERSONALES</v>
          </cell>
          <cell r="F124">
            <v>36365440815</v>
          </cell>
        </row>
        <row r="131">
          <cell r="C131" t="str">
            <v>SERVICIOS NO PERSONALES</v>
          </cell>
          <cell r="F131">
            <v>5841139315</v>
          </cell>
        </row>
        <row r="140">
          <cell r="C140" t="str">
            <v>BIENES DE CONSUMO E INSUMOS</v>
          </cell>
          <cell r="F140">
            <v>1093312865</v>
          </cell>
        </row>
        <row r="148">
          <cell r="C148" t="str">
            <v>BIENES DE CAMBIO</v>
          </cell>
          <cell r="F148">
            <v>0</v>
          </cell>
        </row>
        <row r="149">
          <cell r="C149" t="str">
            <v>INVERSION FISICA</v>
          </cell>
          <cell r="F149">
            <v>14062684790</v>
          </cell>
        </row>
        <row r="157">
          <cell r="C157" t="str">
            <v>TRANSFERENCIAS</v>
          </cell>
          <cell r="F157">
            <v>10707577692</v>
          </cell>
        </row>
        <row r="162">
          <cell r="C162" t="str">
            <v xml:space="preserve">OTROS GASTOS   </v>
          </cell>
          <cell r="F162">
            <v>3375241439</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meteorologia.gov.py/radar/" TargetMode="External"/><Relationship Id="rId18" Type="http://schemas.openxmlformats.org/officeDocument/2006/relationships/hyperlink" Target="https://www.meteorologia.gov.py/wp-content/uploads/2026/04/Monitoreo_nuevo2.pdf" TargetMode="External"/><Relationship Id="rId26" Type="http://schemas.openxmlformats.org/officeDocument/2006/relationships/hyperlink" Target="https://www.meteorologia.gov.py/wp-content/uploads/2026/03/trimestral_pronos_AMJ_2026.pdf" TargetMode="External"/><Relationship Id="rId39" Type="http://schemas.openxmlformats.org/officeDocument/2006/relationships/hyperlink" Target="https://www.dinac.gov.py/v3/index.php/transparencia-y-anticorrupcion-dinac/rendicion-de-cuentas-al-ciudadano" TargetMode="External"/><Relationship Id="rId21" Type="http://schemas.openxmlformats.org/officeDocument/2006/relationships/hyperlink" Target="https://www.meteorologia.gov.py/nivel-rio/indexconvencional.php" TargetMode="External"/><Relationship Id="rId34" Type="http://schemas.openxmlformats.org/officeDocument/2006/relationships/hyperlink" Target="http://www.dinac.gov.py/v3/index.php/transparencia-y-anticorrupcion-dinac/rendicion-de-cuentas-al-ciudadano" TargetMode="External"/><Relationship Id="rId42" Type="http://schemas.openxmlformats.org/officeDocument/2006/relationships/drawing" Target="../drawings/drawing1.xml"/><Relationship Id="rId7" Type="http://schemas.openxmlformats.org/officeDocument/2006/relationships/hyperlink" Target="https://informacionpublica.paraguay.gov.py/" TargetMode="External"/><Relationship Id="rId2" Type="http://schemas.openxmlformats.org/officeDocument/2006/relationships/hyperlink" Target="https://www.dinac.gov.py/v3/index.php/transparencia-y-anticorrupcion-dinac/rendicion-de-cuentas-al-ciudadano/item/2975-resolucion-n-300-2024" TargetMode="External"/><Relationship Id="rId16" Type="http://schemas.openxmlformats.org/officeDocument/2006/relationships/hyperlink" Target="https://severeweather.wmo.int/v2/index.html" TargetMode="External"/><Relationship Id="rId20" Type="http://schemas.openxmlformats.org/officeDocument/2006/relationships/hyperlink" Target="https://www.meteorologia.gov.py/wp-content/uploads/2025/09/Pronostico-Hidrologico-Trimestral_SON.pdf" TargetMode="External"/><Relationship Id="rId29" Type="http://schemas.openxmlformats.org/officeDocument/2006/relationships/hyperlink" Target="https://www.meteorologia.gov.py/wp-content/uploads/2026/03/resumen_climatico_trimestral_032026.pdf" TargetMode="External"/><Relationship Id="rId41" Type="http://schemas.openxmlformats.org/officeDocument/2006/relationships/printerSettings" Target="../printerSettings/printerSettings1.bin"/><Relationship Id="rId1" Type="http://schemas.openxmlformats.org/officeDocument/2006/relationships/hyperlink" Target="http://www.meteorologia.gov.py/" TargetMode="External"/><Relationship Id="rId6" Type="http://schemas.openxmlformats.org/officeDocument/2006/relationships/hyperlink" Target="https://informacionpublica.paraguay.gov.py/" TargetMode="External"/><Relationship Id="rId11" Type="http://schemas.openxmlformats.org/officeDocument/2006/relationships/hyperlink" Target="http://www.dinac.gov.py/v3/index.php/dinac/subdirecciones/sub-direccion-de-navegacion-aerea/item/2422-politica-y-objetivos-de-calidad-de-la-gnna%5d" TargetMode="External"/><Relationship Id="rId24" Type="http://schemas.openxmlformats.org/officeDocument/2006/relationships/hyperlink" Target="https://www.meteorologia.gov.py/wp-content/uploads/2026/03/Resumen-mensual.pdf" TargetMode="External"/><Relationship Id="rId32" Type="http://schemas.openxmlformats.org/officeDocument/2006/relationships/hyperlink" Target="https://www.crc-sas.org/es/perspectivas_climaticas.php" TargetMode="External"/><Relationship Id="rId37" Type="http://schemas.openxmlformats.org/officeDocument/2006/relationships/hyperlink" Target="http://www.dinac.gov.py/v3/index.php/transparencia-y-anticorrupcion-dinac/informacion-publica-ley-5189-2014" TargetMode="External"/><Relationship Id="rId40" Type="http://schemas.openxmlformats.org/officeDocument/2006/relationships/hyperlink" Target="https://www.dinac.gov.py/v3/index.php/transparencia-y-anticorrupcion-dinac/rendicion-de-cuentas-al-ciudadano" TargetMode="External"/><Relationship Id="rId5" Type="http://schemas.openxmlformats.org/officeDocument/2006/relationships/hyperlink" Target="https://informacionpublica.paraguay.gov.py/" TargetMode="External"/><Relationship Id="rId15" Type="http://schemas.openxmlformats.org/officeDocument/2006/relationships/hyperlink" Target="https://www.meteorologia.gov.py/emas/" TargetMode="External"/><Relationship Id="rId23" Type="http://schemas.openxmlformats.org/officeDocument/2006/relationships/hyperlink" Target="https://www.meteorologia.gov.py/wp-content/uploads/2025/09/Monitoreo-Mensual-Cuencas.pdf" TargetMode="External"/><Relationship Id="rId28" Type="http://schemas.openxmlformats.org/officeDocument/2006/relationships/hyperlink" Target="https://www.meteorologia.gov.py/wp-content/uploads/2026/03/resumen_climatico_022026.pdf" TargetMode="External"/><Relationship Id="rId36" Type="http://schemas.openxmlformats.org/officeDocument/2006/relationships/hyperlink" Target="https://denuncias.gov.py/portal-publico" TargetMode="External"/><Relationship Id="rId10" Type="http://schemas.openxmlformats.org/officeDocument/2006/relationships/hyperlink" Target="http://www.dinac.gov.py/v3/index.php/dinac/subdirecciones/sub-direccion-de-transporte-aereo" TargetMode="External"/><Relationship Id="rId19" Type="http://schemas.openxmlformats.org/officeDocument/2006/relationships/hyperlink" Target="https://www.meteorologia.gov.py/wp-content/uploads/2026/03/Boletin_hidrologico_30mar2026.pdf" TargetMode="External"/><Relationship Id="rId31" Type="http://schemas.openxmlformats.org/officeDocument/2006/relationships/hyperlink" Target="https://www.meteorologia.gov.py/wp-content/uploads/2026/03/Pronostico_subestacional_26032026.pdf" TargetMode="External"/><Relationship Id="rId4" Type="http://schemas.openxmlformats.org/officeDocument/2006/relationships/hyperlink" Target="https://www.dinac.gov.py/v3/index.php/transparencia-y-anticorrupcion-dinac/rendicion-de-cuentas-al-ciudadano/item/3585-resolucion-n-206-2026" TargetMode="External"/><Relationship Id="rId9" Type="http://schemas.openxmlformats.org/officeDocument/2006/relationships/hyperlink" Target="http://www.dinac.gov.py/v3/index.php/dinac/subdirecciones/sub-direccion-de-normas-de-vuelo/item/57-subdireccion-de-normas-de-vuelo" TargetMode="External"/><Relationship Id="rId14" Type="http://schemas.openxmlformats.org/officeDocument/2006/relationships/hyperlink" Target="https://www.meteorologia.gov.py/satelite-goes-16/" TargetMode="External"/><Relationship Id="rId22" Type="http://schemas.openxmlformats.org/officeDocument/2006/relationships/hyperlink" Target="https://www.meteorologia.gov.py/wp-content/uploads/2026/03/Monitoreo-Trimestral-Cuencas.pdf" TargetMode="External"/><Relationship Id="rId27" Type="http://schemas.openxmlformats.org/officeDocument/2006/relationships/hyperlink" Target="https://www.meteorologia.gov.py/wp-content/uploads/2026/03/precip_diaria_31032026.pdf" TargetMode="External"/><Relationship Id="rId30" Type="http://schemas.openxmlformats.org/officeDocument/2006/relationships/hyperlink" Target="https://www.meteorologia.gov.py/wp-content/uploads/2026/03/INFORME-FINAL_FORO-HIDROCLIMATICO_FIUNA-2026.pdf" TargetMode="External"/><Relationship Id="rId35" Type="http://schemas.openxmlformats.org/officeDocument/2006/relationships/hyperlink" Target="http://www.dinac.gov.py/v3/index.php/transparencia-y-anticorrupcion-dinac/rendicion-de-cuentas-al-ciudadano" TargetMode="External"/><Relationship Id="rId8" Type="http://schemas.openxmlformats.org/officeDocument/2006/relationships/hyperlink" Target="https://pyenresultados.rindiendocuentas.gov.py/PerfilEntidad?codEntidad=25-5&amp;codEntidad=25-5" TargetMode="External"/><Relationship Id="rId3" Type="http://schemas.openxmlformats.org/officeDocument/2006/relationships/hyperlink" Target="https://www.dinac.gov.py/v3/index.php/transparencia-y-anticorrupcion-dinac/rendicion-de-cuentas-al-ciudadano/item/3585-resolucion-n-206-2026" TargetMode="External"/><Relationship Id="rId12" Type="http://schemas.openxmlformats.org/officeDocument/2006/relationships/hyperlink" Target="https://www.meteorologia.gov.py/emas/" TargetMode="External"/><Relationship Id="rId17" Type="http://schemas.openxmlformats.org/officeDocument/2006/relationships/hyperlink" Target="https://www.meteorologia.gov.py/wp-content/uploads/2026/03/Pronostico-Hidrologico-Mensual-2.pdf" TargetMode="External"/><Relationship Id="rId25" Type="http://schemas.openxmlformats.org/officeDocument/2006/relationships/hyperlink" Target="https://www.meteorologia.gov.py/pronostico-de-caudales/" TargetMode="External"/><Relationship Id="rId33" Type="http://schemas.openxmlformats.org/officeDocument/2006/relationships/hyperlink" Target="http://www.dinac.gov.py/v3/index.php/transparencia-y-anticorrupcion-dinac/ley-5282-14-art-8-acceso-a-la-informacion-publica" TargetMode="External"/><Relationship Id="rId38" Type="http://schemas.openxmlformats.org/officeDocument/2006/relationships/hyperlink" Target="https://www.dinac.gov.py/v3/index.php/transparencia-y-anticorrupcion-dinac/rendicion-de-cuentas-al-ciudadan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47"/>
  <sheetViews>
    <sheetView tabSelected="1" view="pageBreakPreview" topLeftCell="A436" zoomScale="96" zoomScaleNormal="30" zoomScaleSheetLayoutView="96" zoomScalePageLayoutView="46" workbookViewId="0">
      <selection activeCell="A15" sqref="A15:G16"/>
    </sheetView>
  </sheetViews>
  <sheetFormatPr baseColWidth="10" defaultColWidth="9.140625" defaultRowHeight="15"/>
  <cols>
    <col min="1" max="1" width="28.7109375" style="7" customWidth="1"/>
    <col min="2" max="2" width="30.85546875" style="7" customWidth="1"/>
    <col min="3" max="3" width="29.85546875" style="9" customWidth="1"/>
    <col min="4" max="4" width="22.7109375" style="7" customWidth="1"/>
    <col min="5" max="5" width="26.7109375" style="7" customWidth="1"/>
    <col min="6" max="6" width="21.5703125" style="7" customWidth="1"/>
    <col min="7" max="7" width="31.42578125" style="7" customWidth="1"/>
    <col min="8" max="16384" width="9.140625" style="1"/>
  </cols>
  <sheetData>
    <row r="1" spans="1:7" ht="15" customHeight="1">
      <c r="A1" s="20"/>
      <c r="B1" s="614"/>
      <c r="C1" s="614"/>
      <c r="D1" s="614"/>
      <c r="E1" s="614"/>
      <c r="F1" s="21"/>
      <c r="G1" s="22"/>
    </row>
    <row r="2" spans="1:7" s="11" customFormat="1" ht="15" customHeight="1">
      <c r="A2" s="23"/>
      <c r="B2" s="615"/>
      <c r="C2" s="615"/>
      <c r="D2" s="615"/>
      <c r="E2" s="615"/>
      <c r="F2" s="24"/>
      <c r="G2" s="25"/>
    </row>
    <row r="3" spans="1:7" ht="29.25" customHeight="1">
      <c r="A3" s="23"/>
      <c r="B3" s="615"/>
      <c r="C3" s="615"/>
      <c r="D3" s="615"/>
      <c r="E3" s="615"/>
      <c r="F3" s="24"/>
      <c r="G3" s="25"/>
    </row>
    <row r="4" spans="1:7" ht="15" customHeight="1" thickBot="1">
      <c r="A4" s="23"/>
      <c r="B4" s="615"/>
      <c r="C4" s="615"/>
      <c r="D4" s="615"/>
      <c r="E4" s="615"/>
      <c r="F4" s="24"/>
      <c r="G4" s="25"/>
    </row>
    <row r="5" spans="1:7" s="11" customFormat="1" ht="15.75" customHeight="1">
      <c r="A5" s="761" t="s">
        <v>70</v>
      </c>
      <c r="B5" s="762"/>
      <c r="C5" s="762"/>
      <c r="D5" s="762"/>
      <c r="E5" s="762"/>
      <c r="F5" s="762"/>
      <c r="G5" s="763"/>
    </row>
    <row r="6" spans="1:7" s="11" customFormat="1" ht="15.75" thickBot="1">
      <c r="A6" s="764"/>
      <c r="B6" s="765"/>
      <c r="C6" s="765"/>
      <c r="D6" s="765"/>
      <c r="E6" s="765"/>
      <c r="F6" s="765"/>
      <c r="G6" s="766"/>
    </row>
    <row r="7" spans="1:7" s="11" customFormat="1">
      <c r="A7" s="767" t="s">
        <v>229</v>
      </c>
      <c r="B7" s="768"/>
      <c r="C7" s="768"/>
      <c r="D7" s="768"/>
      <c r="E7" s="768"/>
      <c r="F7" s="768"/>
      <c r="G7" s="769"/>
    </row>
    <row r="8" spans="1:7" s="11" customFormat="1" ht="15.75" thickBot="1">
      <c r="A8" s="770"/>
      <c r="B8" s="771"/>
      <c r="C8" s="771"/>
      <c r="D8" s="771"/>
      <c r="E8" s="771"/>
      <c r="F8" s="771"/>
      <c r="G8" s="772"/>
    </row>
    <row r="9" spans="1:7" ht="15" customHeight="1">
      <c r="A9" s="493" t="s">
        <v>527</v>
      </c>
      <c r="B9" s="494"/>
      <c r="C9" s="494"/>
      <c r="D9" s="494"/>
      <c r="E9" s="494"/>
      <c r="F9" s="494"/>
      <c r="G9" s="495"/>
    </row>
    <row r="10" spans="1:7" ht="15" customHeight="1">
      <c r="A10" s="496"/>
      <c r="B10" s="497"/>
      <c r="C10" s="497"/>
      <c r="D10" s="497"/>
      <c r="E10" s="497"/>
      <c r="F10" s="497"/>
      <c r="G10" s="498"/>
    </row>
    <row r="11" spans="1:7" ht="18.75">
      <c r="A11" s="499" t="s">
        <v>0</v>
      </c>
      <c r="B11" s="500"/>
      <c r="C11" s="500"/>
      <c r="D11" s="500"/>
      <c r="E11" s="500"/>
      <c r="F11" s="500"/>
      <c r="G11" s="501"/>
    </row>
    <row r="12" spans="1:7" ht="18.75">
      <c r="A12" s="92" t="s">
        <v>1</v>
      </c>
      <c r="B12" s="502" t="s">
        <v>70</v>
      </c>
      <c r="C12" s="503"/>
      <c r="D12" s="503"/>
      <c r="E12" s="503"/>
      <c r="F12" s="503"/>
      <c r="G12" s="504"/>
    </row>
    <row r="13" spans="1:7" ht="18.75">
      <c r="A13" s="512" t="s">
        <v>730</v>
      </c>
      <c r="B13" s="513"/>
      <c r="C13" s="513"/>
      <c r="D13" s="513"/>
      <c r="E13" s="513"/>
      <c r="F13" s="513"/>
      <c r="G13" s="514"/>
    </row>
    <row r="14" spans="1:7" ht="18.75">
      <c r="A14" s="533" t="s">
        <v>2</v>
      </c>
      <c r="B14" s="534"/>
      <c r="C14" s="534"/>
      <c r="D14" s="534"/>
      <c r="E14" s="534"/>
      <c r="F14" s="534"/>
      <c r="G14" s="535"/>
    </row>
    <row r="15" spans="1:7" ht="15" customHeight="1">
      <c r="A15" s="310" t="s">
        <v>760</v>
      </c>
      <c r="B15" s="311"/>
      <c r="C15" s="311"/>
      <c r="D15" s="311"/>
      <c r="E15" s="311"/>
      <c r="F15" s="311"/>
      <c r="G15" s="312"/>
    </row>
    <row r="16" spans="1:7" ht="12.75" customHeight="1">
      <c r="A16" s="313"/>
      <c r="B16" s="314"/>
      <c r="C16" s="314"/>
      <c r="D16" s="314"/>
      <c r="E16" s="314"/>
      <c r="F16" s="314"/>
      <c r="G16" s="315"/>
    </row>
    <row r="17" spans="1:9" s="2" customFormat="1">
      <c r="A17" s="519" t="s">
        <v>550</v>
      </c>
      <c r="B17" s="520"/>
      <c r="C17" s="520"/>
      <c r="D17" s="520"/>
      <c r="E17" s="520"/>
      <c r="F17" s="520"/>
      <c r="G17" s="521"/>
      <c r="I17" s="151"/>
    </row>
    <row r="18" spans="1:9" ht="15.75">
      <c r="A18" s="93" t="s">
        <v>3</v>
      </c>
      <c r="B18" s="524" t="s">
        <v>4</v>
      </c>
      <c r="C18" s="525"/>
      <c r="D18" s="505" t="s">
        <v>5</v>
      </c>
      <c r="E18" s="506"/>
      <c r="F18" s="505" t="s">
        <v>6</v>
      </c>
      <c r="G18" s="532"/>
    </row>
    <row r="19" spans="1:9" ht="15" customHeight="1">
      <c r="A19" s="407">
        <v>1</v>
      </c>
      <c r="B19" s="528" t="s">
        <v>71</v>
      </c>
      <c r="C19" s="529"/>
      <c r="D19" s="467" t="s">
        <v>115</v>
      </c>
      <c r="E19" s="468"/>
      <c r="F19" s="469" t="s">
        <v>81</v>
      </c>
      <c r="G19" s="307"/>
    </row>
    <row r="20" spans="1:9" ht="15" customHeight="1">
      <c r="A20" s="408"/>
      <c r="B20" s="530"/>
      <c r="C20" s="531"/>
      <c r="D20" s="553" t="s">
        <v>79</v>
      </c>
      <c r="E20" s="554"/>
      <c r="F20" s="306" t="s">
        <v>544</v>
      </c>
      <c r="G20" s="307"/>
    </row>
    <row r="21" spans="1:9" ht="15" customHeight="1">
      <c r="A21" s="94">
        <v>2</v>
      </c>
      <c r="B21" s="522" t="s">
        <v>96</v>
      </c>
      <c r="C21" s="523"/>
      <c r="D21" s="515" t="s">
        <v>274</v>
      </c>
      <c r="E21" s="516"/>
      <c r="F21" s="300" t="s">
        <v>548</v>
      </c>
      <c r="G21" s="511"/>
      <c r="H21" s="11"/>
    </row>
    <row r="22" spans="1:9" ht="15" customHeight="1">
      <c r="A22" s="407">
        <f t="shared" ref="A22:A37" si="0">A21+1</f>
        <v>3</v>
      </c>
      <c r="B22" s="355" t="s">
        <v>72</v>
      </c>
      <c r="C22" s="356"/>
      <c r="D22" s="553" t="s">
        <v>80</v>
      </c>
      <c r="E22" s="554"/>
      <c r="F22" s="465" t="s">
        <v>82</v>
      </c>
      <c r="G22" s="466"/>
      <c r="H22" s="11"/>
    </row>
    <row r="23" spans="1:9" s="11" customFormat="1" ht="15" customHeight="1">
      <c r="A23" s="543"/>
      <c r="B23" s="526"/>
      <c r="C23" s="527"/>
      <c r="D23" s="300" t="s">
        <v>528</v>
      </c>
      <c r="E23" s="301"/>
      <c r="F23" s="302" t="s">
        <v>196</v>
      </c>
      <c r="G23" s="303"/>
    </row>
    <row r="24" spans="1:9" s="11" customFormat="1" ht="15" customHeight="1">
      <c r="A24" s="408"/>
      <c r="B24" s="357"/>
      <c r="C24" s="358"/>
      <c r="D24" s="557" t="s">
        <v>552</v>
      </c>
      <c r="E24" s="301"/>
      <c r="F24" s="491" t="s">
        <v>553</v>
      </c>
      <c r="G24" s="303"/>
    </row>
    <row r="25" spans="1:9" s="11" customFormat="1" ht="15" customHeight="1">
      <c r="A25" s="407">
        <f>A22+1</f>
        <v>4</v>
      </c>
      <c r="B25" s="355" t="s">
        <v>73</v>
      </c>
      <c r="C25" s="356"/>
      <c r="D25" s="509" t="s">
        <v>144</v>
      </c>
      <c r="E25" s="510"/>
      <c r="F25" s="300" t="s">
        <v>549</v>
      </c>
      <c r="G25" s="511"/>
    </row>
    <row r="26" spans="1:9" s="11" customFormat="1" ht="15" customHeight="1">
      <c r="A26" s="408"/>
      <c r="B26" s="357"/>
      <c r="C26" s="358"/>
      <c r="D26" s="95" t="s">
        <v>529</v>
      </c>
      <c r="E26" s="269"/>
      <c r="F26" s="300" t="s">
        <v>530</v>
      </c>
      <c r="G26" s="492"/>
    </row>
    <row r="27" spans="1:9" ht="15" customHeight="1">
      <c r="A27" s="94">
        <f>A25+1</f>
        <v>5</v>
      </c>
      <c r="B27" s="10" t="s">
        <v>117</v>
      </c>
      <c r="C27" s="8"/>
      <c r="D27" s="515" t="s">
        <v>271</v>
      </c>
      <c r="E27" s="516"/>
      <c r="F27" s="517" t="s">
        <v>116</v>
      </c>
      <c r="G27" s="518"/>
      <c r="H27" s="11"/>
    </row>
    <row r="28" spans="1:9" ht="15" customHeight="1">
      <c r="A28" s="407">
        <f t="shared" si="0"/>
        <v>6</v>
      </c>
      <c r="B28" s="355" t="s">
        <v>74</v>
      </c>
      <c r="C28" s="356"/>
      <c r="D28" s="555" t="s">
        <v>123</v>
      </c>
      <c r="E28" s="556"/>
      <c r="F28" s="304" t="s">
        <v>124</v>
      </c>
      <c r="G28" s="305"/>
      <c r="H28" s="11"/>
    </row>
    <row r="29" spans="1:9" s="11" customFormat="1" ht="15" customHeight="1">
      <c r="A29" s="408"/>
      <c r="B29" s="357"/>
      <c r="C29" s="358"/>
      <c r="D29" s="300" t="s">
        <v>531</v>
      </c>
      <c r="E29" s="301"/>
      <c r="F29" s="266" t="s">
        <v>532</v>
      </c>
      <c r="G29" s="96"/>
    </row>
    <row r="30" spans="1:9" ht="15" customHeight="1">
      <c r="A30" s="407">
        <f>A28+1</f>
        <v>7</v>
      </c>
      <c r="B30" s="355" t="s">
        <v>75</v>
      </c>
      <c r="C30" s="356"/>
      <c r="D30" s="363" t="s">
        <v>281</v>
      </c>
      <c r="E30" s="364"/>
      <c r="F30" s="353" t="s">
        <v>122</v>
      </c>
      <c r="G30" s="354"/>
      <c r="H30" s="11"/>
    </row>
    <row r="31" spans="1:9" s="11" customFormat="1" ht="15" customHeight="1">
      <c r="A31" s="408"/>
      <c r="B31" s="357"/>
      <c r="C31" s="358"/>
      <c r="D31" s="300" t="s">
        <v>533</v>
      </c>
      <c r="E31" s="301"/>
      <c r="F31" s="353" t="s">
        <v>122</v>
      </c>
      <c r="G31" s="354"/>
    </row>
    <row r="32" spans="1:9" ht="15" customHeight="1">
      <c r="A32" s="407">
        <f>A30+1</f>
        <v>8</v>
      </c>
      <c r="B32" s="546" t="s">
        <v>546</v>
      </c>
      <c r="C32" s="356"/>
      <c r="D32" s="507" t="s">
        <v>118</v>
      </c>
      <c r="E32" s="508"/>
      <c r="F32" s="465" t="s">
        <v>83</v>
      </c>
      <c r="G32" s="466"/>
      <c r="H32" s="11"/>
    </row>
    <row r="33" spans="1:8" s="11" customFormat="1" ht="15" customHeight="1">
      <c r="A33" s="408"/>
      <c r="B33" s="357"/>
      <c r="C33" s="358"/>
      <c r="D33" s="300" t="s">
        <v>534</v>
      </c>
      <c r="E33" s="301"/>
      <c r="F33" s="302" t="s">
        <v>535</v>
      </c>
      <c r="G33" s="303"/>
    </row>
    <row r="34" spans="1:8" ht="15" customHeight="1">
      <c r="A34" s="407">
        <f>A32+1</f>
        <v>9</v>
      </c>
      <c r="B34" s="546" t="s">
        <v>547</v>
      </c>
      <c r="C34" s="356"/>
      <c r="D34" s="551" t="s">
        <v>164</v>
      </c>
      <c r="E34" s="552"/>
      <c r="F34" s="361" t="s">
        <v>165</v>
      </c>
      <c r="G34" s="362"/>
      <c r="H34" s="11"/>
    </row>
    <row r="35" spans="1:8" s="11" customFormat="1" ht="15" customHeight="1">
      <c r="A35" s="408"/>
      <c r="B35" s="357"/>
      <c r="C35" s="358"/>
      <c r="D35" s="300" t="s">
        <v>536</v>
      </c>
      <c r="E35" s="301"/>
      <c r="F35" s="265" t="s">
        <v>532</v>
      </c>
      <c r="G35" s="97"/>
    </row>
    <row r="36" spans="1:8">
      <c r="A36" s="94">
        <f>A34+1</f>
        <v>10</v>
      </c>
      <c r="B36" s="562" t="s">
        <v>76</v>
      </c>
      <c r="C36" s="563"/>
      <c r="D36" s="568" t="s">
        <v>554</v>
      </c>
      <c r="E36" s="576"/>
      <c r="F36" s="566" t="s">
        <v>555</v>
      </c>
      <c r="G36" s="567"/>
      <c r="H36" s="11"/>
    </row>
    <row r="37" spans="1:8" ht="15" customHeight="1">
      <c r="A37" s="407">
        <f t="shared" si="0"/>
        <v>11</v>
      </c>
      <c r="B37" s="355" t="s">
        <v>77</v>
      </c>
      <c r="C37" s="356"/>
      <c r="D37" s="564" t="s">
        <v>273</v>
      </c>
      <c r="E37" s="565"/>
      <c r="F37" s="568" t="s">
        <v>198</v>
      </c>
      <c r="G37" s="569"/>
      <c r="H37" s="11"/>
    </row>
    <row r="38" spans="1:8" s="11" customFormat="1" ht="15" customHeight="1">
      <c r="A38" s="408"/>
      <c r="B38" s="357"/>
      <c r="C38" s="358"/>
      <c r="D38" s="268" t="s">
        <v>537</v>
      </c>
      <c r="E38" s="269"/>
      <c r="F38" s="568" t="s">
        <v>538</v>
      </c>
      <c r="G38" s="569"/>
    </row>
    <row r="39" spans="1:8" ht="15" customHeight="1">
      <c r="A39" s="407">
        <f>A37+1</f>
        <v>12</v>
      </c>
      <c r="B39" s="355" t="s">
        <v>78</v>
      </c>
      <c r="C39" s="356"/>
      <c r="D39" s="515" t="s">
        <v>272</v>
      </c>
      <c r="E39" s="516"/>
      <c r="F39" s="465" t="s">
        <v>84</v>
      </c>
      <c r="G39" s="466"/>
      <c r="H39" s="11"/>
    </row>
    <row r="40" spans="1:8" s="11" customFormat="1" ht="15" customHeight="1">
      <c r="A40" s="408"/>
      <c r="B40" s="357"/>
      <c r="C40" s="358"/>
      <c r="D40" s="300" t="s">
        <v>545</v>
      </c>
      <c r="E40" s="301"/>
      <c r="F40" s="265" t="s">
        <v>532</v>
      </c>
      <c r="G40" s="98"/>
    </row>
    <row r="41" spans="1:8" s="11" customFormat="1" ht="15" customHeight="1">
      <c r="A41" s="407">
        <f>A39+1</f>
        <v>13</v>
      </c>
      <c r="B41" s="547" t="s">
        <v>119</v>
      </c>
      <c r="C41" s="548"/>
      <c r="D41" s="487" t="s">
        <v>120</v>
      </c>
      <c r="E41" s="488"/>
      <c r="F41" s="544" t="s">
        <v>121</v>
      </c>
      <c r="G41" s="545"/>
    </row>
    <row r="42" spans="1:8" s="11" customFormat="1" ht="15" customHeight="1">
      <c r="A42" s="408"/>
      <c r="B42" s="549"/>
      <c r="C42" s="550"/>
      <c r="D42" s="300" t="s">
        <v>539</v>
      </c>
      <c r="E42" s="301"/>
      <c r="F42" s="302" t="s">
        <v>540</v>
      </c>
      <c r="G42" s="303"/>
    </row>
    <row r="43" spans="1:8" s="11" customFormat="1" ht="15" customHeight="1">
      <c r="A43" s="407">
        <f>A41+1</f>
        <v>14</v>
      </c>
      <c r="B43" s="536" t="s">
        <v>193</v>
      </c>
      <c r="C43" s="537"/>
      <c r="D43" s="540" t="s">
        <v>199</v>
      </c>
      <c r="E43" s="445"/>
      <c r="F43" s="267" t="s">
        <v>195</v>
      </c>
      <c r="G43" s="98"/>
    </row>
    <row r="44" spans="1:8" s="11" customFormat="1" ht="15" customHeight="1">
      <c r="A44" s="408"/>
      <c r="B44" s="538"/>
      <c r="C44" s="539"/>
      <c r="D44" s="300" t="s">
        <v>543</v>
      </c>
      <c r="E44" s="301"/>
      <c r="F44" s="265" t="s">
        <v>195</v>
      </c>
      <c r="G44" s="98"/>
    </row>
    <row r="45" spans="1:8" s="11" customFormat="1" ht="15" customHeight="1">
      <c r="A45" s="407">
        <f>A43+1</f>
        <v>15</v>
      </c>
      <c r="B45" s="536" t="s">
        <v>194</v>
      </c>
      <c r="C45" s="537"/>
      <c r="D45" s="540" t="s">
        <v>200</v>
      </c>
      <c r="E45" s="445"/>
      <c r="F45" s="541" t="s">
        <v>196</v>
      </c>
      <c r="G45" s="542"/>
    </row>
    <row r="46" spans="1:8" ht="15" customHeight="1">
      <c r="A46" s="408"/>
      <c r="B46" s="538"/>
      <c r="C46" s="539"/>
      <c r="D46" s="300" t="s">
        <v>541</v>
      </c>
      <c r="E46" s="445"/>
      <c r="F46" s="302" t="s">
        <v>542</v>
      </c>
      <c r="G46" s="542"/>
      <c r="H46" s="11"/>
    </row>
    <row r="47" spans="1:8">
      <c r="A47" s="570" t="s">
        <v>40</v>
      </c>
      <c r="B47" s="571"/>
      <c r="C47" s="571"/>
      <c r="D47" s="572"/>
      <c r="E47" s="577">
        <v>28</v>
      </c>
      <c r="F47" s="578"/>
      <c r="G47" s="579"/>
    </row>
    <row r="48" spans="1:8" ht="15.75" customHeight="1">
      <c r="A48" s="573" t="s">
        <v>42</v>
      </c>
      <c r="B48" s="574"/>
      <c r="C48" s="574"/>
      <c r="D48" s="575"/>
      <c r="E48" s="577">
        <v>13</v>
      </c>
      <c r="F48" s="578"/>
      <c r="G48" s="579"/>
    </row>
    <row r="49" spans="1:7" ht="15.75" customHeight="1">
      <c r="A49" s="573" t="s">
        <v>41</v>
      </c>
      <c r="B49" s="574"/>
      <c r="C49" s="574"/>
      <c r="D49" s="575"/>
      <c r="E49" s="577">
        <v>15</v>
      </c>
      <c r="F49" s="578"/>
      <c r="G49" s="579"/>
    </row>
    <row r="50" spans="1:7" ht="15.75" thickBot="1">
      <c r="A50" s="440" t="s">
        <v>44</v>
      </c>
      <c r="B50" s="441"/>
      <c r="C50" s="441"/>
      <c r="D50" s="441"/>
      <c r="E50" s="635">
        <v>18</v>
      </c>
      <c r="F50" s="635"/>
      <c r="G50" s="636"/>
    </row>
    <row r="51" spans="1:7" ht="18.75">
      <c r="A51" s="637" t="s">
        <v>58</v>
      </c>
      <c r="B51" s="638"/>
      <c r="C51" s="638"/>
      <c r="D51" s="638"/>
      <c r="E51" s="638"/>
      <c r="F51" s="638"/>
      <c r="G51" s="639"/>
    </row>
    <row r="52" spans="1:7" ht="16.5">
      <c r="A52" s="442" t="s">
        <v>65</v>
      </c>
      <c r="B52" s="443"/>
      <c r="C52" s="443"/>
      <c r="D52" s="443"/>
      <c r="E52" s="443"/>
      <c r="F52" s="443"/>
      <c r="G52" s="444"/>
    </row>
    <row r="53" spans="1:7" ht="15" customHeight="1">
      <c r="A53" s="580" t="s">
        <v>551</v>
      </c>
      <c r="B53" s="581"/>
      <c r="C53" s="581"/>
      <c r="D53" s="581"/>
      <c r="E53" s="581"/>
      <c r="F53" s="581"/>
      <c r="G53" s="582"/>
    </row>
    <row r="54" spans="1:7" ht="15.75" customHeight="1" thickBot="1">
      <c r="A54" s="583" t="s">
        <v>66</v>
      </c>
      <c r="B54" s="584"/>
      <c r="C54" s="584"/>
      <c r="D54" s="584"/>
      <c r="E54" s="584"/>
      <c r="F54" s="584"/>
      <c r="G54" s="585"/>
    </row>
    <row r="55" spans="1:7" ht="15" customHeight="1">
      <c r="A55" s="586" t="s">
        <v>551</v>
      </c>
      <c r="B55" s="587"/>
      <c r="C55" s="587"/>
      <c r="D55" s="587"/>
      <c r="E55" s="587"/>
      <c r="F55" s="587"/>
      <c r="G55" s="588"/>
    </row>
    <row r="56" spans="1:7" ht="32.25" thickBot="1">
      <c r="A56" s="215" t="s">
        <v>7</v>
      </c>
      <c r="B56" s="594" t="s">
        <v>46</v>
      </c>
      <c r="C56" s="595"/>
      <c r="D56" s="214" t="s">
        <v>8</v>
      </c>
      <c r="E56" s="594" t="s">
        <v>9</v>
      </c>
      <c r="F56" s="595"/>
      <c r="G56" s="156" t="s">
        <v>10</v>
      </c>
    </row>
    <row r="57" spans="1:7" s="11" customFormat="1">
      <c r="A57" s="423" t="s">
        <v>216</v>
      </c>
      <c r="B57" s="427" t="s">
        <v>217</v>
      </c>
      <c r="C57" s="428"/>
      <c r="D57" s="425" t="s">
        <v>762</v>
      </c>
      <c r="E57" s="558" t="s">
        <v>878</v>
      </c>
      <c r="F57" s="559"/>
      <c r="G57" s="308" t="s">
        <v>218</v>
      </c>
    </row>
    <row r="58" spans="1:7" ht="311.25" customHeight="1" thickBot="1">
      <c r="A58" s="424"/>
      <c r="B58" s="400"/>
      <c r="C58" s="401"/>
      <c r="D58" s="426"/>
      <c r="E58" s="417"/>
      <c r="F58" s="560"/>
      <c r="G58" s="309"/>
    </row>
    <row r="59" spans="1:7" ht="282.75" customHeight="1">
      <c r="A59" s="393" t="s">
        <v>219</v>
      </c>
      <c r="B59" s="415" t="s">
        <v>220</v>
      </c>
      <c r="C59" s="416"/>
      <c r="D59" s="413" t="s">
        <v>877</v>
      </c>
      <c r="E59" s="417"/>
      <c r="F59" s="560"/>
      <c r="G59" s="183" t="s">
        <v>86</v>
      </c>
    </row>
    <row r="60" spans="1:7" ht="243.75" customHeight="1">
      <c r="A60" s="394"/>
      <c r="B60" s="417"/>
      <c r="C60" s="418"/>
      <c r="D60" s="421"/>
      <c r="E60" s="417"/>
      <c r="F60" s="560"/>
      <c r="G60" s="17" t="s">
        <v>228</v>
      </c>
    </row>
    <row r="61" spans="1:7" s="11" customFormat="1" ht="36" customHeight="1" thickBot="1">
      <c r="A61" s="395"/>
      <c r="B61" s="419"/>
      <c r="C61" s="420"/>
      <c r="D61" s="422"/>
      <c r="E61" s="419"/>
      <c r="F61" s="561"/>
      <c r="G61" s="218"/>
    </row>
    <row r="62" spans="1:7" ht="89.25" customHeight="1">
      <c r="A62" s="184" t="s">
        <v>221</v>
      </c>
      <c r="B62" s="400" t="s">
        <v>222</v>
      </c>
      <c r="C62" s="401"/>
      <c r="D62" s="181" t="s">
        <v>761</v>
      </c>
      <c r="E62" s="400" t="s">
        <v>223</v>
      </c>
      <c r="F62" s="401"/>
      <c r="G62" s="183" t="s">
        <v>224</v>
      </c>
    </row>
    <row r="63" spans="1:7" s="11" customFormat="1" ht="315.75" customHeight="1" thickBot="1">
      <c r="A63" s="216" t="s">
        <v>225</v>
      </c>
      <c r="B63" s="398" t="s">
        <v>226</v>
      </c>
      <c r="C63" s="399"/>
      <c r="D63" s="217" t="s">
        <v>763</v>
      </c>
      <c r="E63" s="398" t="s">
        <v>227</v>
      </c>
      <c r="F63" s="399"/>
      <c r="G63" s="218" t="s">
        <v>228</v>
      </c>
    </row>
    <row r="64" spans="1:7" s="11" customFormat="1" ht="19.5" customHeight="1" thickBot="1">
      <c r="A64" s="219" t="s">
        <v>780</v>
      </c>
      <c r="B64" s="220"/>
      <c r="C64" s="220"/>
      <c r="D64" s="220"/>
      <c r="E64" s="220"/>
      <c r="F64" s="220"/>
      <c r="G64" s="221"/>
    </row>
    <row r="65" spans="1:7" s="11" customFormat="1" ht="78" customHeight="1" thickBot="1">
      <c r="A65" s="780"/>
      <c r="B65" s="781"/>
      <c r="C65" s="781"/>
      <c r="D65" s="781"/>
      <c r="E65" s="781"/>
      <c r="F65" s="781"/>
      <c r="G65" s="782"/>
    </row>
    <row r="66" spans="1:7" s="11" customFormat="1">
      <c r="A66" s="331" t="s">
        <v>781</v>
      </c>
      <c r="B66" s="332"/>
      <c r="C66" s="332"/>
      <c r="D66" s="332"/>
      <c r="E66" s="332"/>
      <c r="F66" s="332"/>
      <c r="G66" s="333"/>
    </row>
    <row r="67" spans="1:7" s="11" customFormat="1">
      <c r="A67" s="319" t="s">
        <v>782</v>
      </c>
      <c r="B67" s="320"/>
      <c r="C67" s="320"/>
      <c r="D67" s="320"/>
      <c r="E67" s="320"/>
      <c r="F67" s="320"/>
      <c r="G67" s="321"/>
    </row>
    <row r="68" spans="1:7" s="11" customFormat="1">
      <c r="A68" s="319" t="s">
        <v>783</v>
      </c>
      <c r="B68" s="320"/>
      <c r="C68" s="320"/>
      <c r="D68" s="320"/>
      <c r="E68" s="320"/>
      <c r="F68" s="320"/>
      <c r="G68" s="321"/>
    </row>
    <row r="69" spans="1:7" s="11" customFormat="1">
      <c r="A69" s="319" t="s">
        <v>784</v>
      </c>
      <c r="B69" s="320"/>
      <c r="C69" s="320"/>
      <c r="D69" s="320"/>
      <c r="E69" s="320"/>
      <c r="F69" s="320"/>
      <c r="G69" s="321"/>
    </row>
    <row r="70" spans="1:7" s="11" customFormat="1" ht="30.75" customHeight="1">
      <c r="A70" s="322" t="s">
        <v>785</v>
      </c>
      <c r="B70" s="323"/>
      <c r="C70" s="323"/>
      <c r="D70" s="323"/>
      <c r="E70" s="323"/>
      <c r="F70" s="323"/>
      <c r="G70" s="324"/>
    </row>
    <row r="71" spans="1:7" s="11" customFormat="1">
      <c r="A71" s="319" t="s">
        <v>786</v>
      </c>
      <c r="B71" s="320"/>
      <c r="C71" s="320"/>
      <c r="D71" s="320"/>
      <c r="E71" s="320"/>
      <c r="F71" s="320"/>
      <c r="G71" s="321"/>
    </row>
    <row r="72" spans="1:7" s="11" customFormat="1">
      <c r="A72" s="319" t="s">
        <v>787</v>
      </c>
      <c r="B72" s="320"/>
      <c r="C72" s="320"/>
      <c r="D72" s="320"/>
      <c r="E72" s="320"/>
      <c r="F72" s="320"/>
      <c r="G72" s="321"/>
    </row>
    <row r="73" spans="1:7" s="11" customFormat="1">
      <c r="A73" s="319" t="s">
        <v>788</v>
      </c>
      <c r="B73" s="320"/>
      <c r="C73" s="320"/>
      <c r="D73" s="320"/>
      <c r="E73" s="320"/>
      <c r="F73" s="320"/>
      <c r="G73" s="321"/>
    </row>
    <row r="74" spans="1:7" s="11" customFormat="1">
      <c r="A74" s="319" t="s">
        <v>789</v>
      </c>
      <c r="B74" s="320"/>
      <c r="C74" s="320"/>
      <c r="D74" s="320"/>
      <c r="E74" s="320"/>
      <c r="F74" s="320"/>
      <c r="G74" s="321"/>
    </row>
    <row r="75" spans="1:7" s="11" customFormat="1">
      <c r="A75" s="319" t="s">
        <v>790</v>
      </c>
      <c r="B75" s="320"/>
      <c r="C75" s="320"/>
      <c r="D75" s="320"/>
      <c r="E75" s="320"/>
      <c r="F75" s="320"/>
      <c r="G75" s="321"/>
    </row>
    <row r="76" spans="1:7" s="11" customFormat="1">
      <c r="A76" s="319" t="s">
        <v>791</v>
      </c>
      <c r="B76" s="320"/>
      <c r="C76" s="320"/>
      <c r="D76" s="320"/>
      <c r="E76" s="320"/>
      <c r="F76" s="320"/>
      <c r="G76" s="321"/>
    </row>
    <row r="77" spans="1:7" s="11" customFormat="1" ht="36" customHeight="1">
      <c r="A77" s="325" t="s">
        <v>792</v>
      </c>
      <c r="B77" s="326"/>
      <c r="C77" s="326"/>
      <c r="D77" s="326"/>
      <c r="E77" s="326"/>
      <c r="F77" s="326"/>
      <c r="G77" s="327"/>
    </row>
    <row r="78" spans="1:7" s="11" customFormat="1" ht="15.75" thickBot="1">
      <c r="A78" s="328" t="s">
        <v>793</v>
      </c>
      <c r="B78" s="329"/>
      <c r="C78" s="329"/>
      <c r="D78" s="329"/>
      <c r="E78" s="329"/>
      <c r="F78" s="329"/>
      <c r="G78" s="330"/>
    </row>
    <row r="79" spans="1:7" ht="18.75">
      <c r="A79" s="610" t="s">
        <v>59</v>
      </c>
      <c r="B79" s="611"/>
      <c r="C79" s="611"/>
      <c r="D79" s="611"/>
      <c r="E79" s="611"/>
      <c r="F79" s="611"/>
      <c r="G79" s="612"/>
    </row>
    <row r="80" spans="1:7" ht="15.75" customHeight="1">
      <c r="A80" s="442" t="s">
        <v>125</v>
      </c>
      <c r="B80" s="443"/>
      <c r="C80" s="443"/>
      <c r="D80" s="443"/>
      <c r="E80" s="443"/>
      <c r="F80" s="443"/>
      <c r="G80" s="444"/>
    </row>
    <row r="81" spans="1:25" s="11" customFormat="1" ht="51" customHeight="1">
      <c r="A81" s="99" t="s">
        <v>11</v>
      </c>
      <c r="B81" s="433" t="s">
        <v>43</v>
      </c>
      <c r="C81" s="403"/>
      <c r="D81" s="434"/>
      <c r="E81" s="433" t="s">
        <v>476</v>
      </c>
      <c r="F81" s="403"/>
      <c r="G81" s="404"/>
    </row>
    <row r="82" spans="1:25" s="11" customFormat="1" ht="42" customHeight="1">
      <c r="A82" s="100" t="s">
        <v>479</v>
      </c>
      <c r="B82" s="599" t="s">
        <v>756</v>
      </c>
      <c r="C82" s="600"/>
      <c r="D82" s="601"/>
      <c r="E82" s="602" t="s">
        <v>556</v>
      </c>
      <c r="F82" s="581"/>
      <c r="G82" s="582"/>
    </row>
    <row r="83" spans="1:25" s="11" customFormat="1" ht="45.75" customHeight="1">
      <c r="A83" s="100" t="s">
        <v>480</v>
      </c>
      <c r="B83" s="599" t="s">
        <v>756</v>
      </c>
      <c r="C83" s="600"/>
      <c r="D83" s="601"/>
      <c r="E83" s="602" t="s">
        <v>557</v>
      </c>
      <c r="F83" s="581"/>
      <c r="G83" s="582"/>
    </row>
    <row r="84" spans="1:25" ht="15" customHeight="1">
      <c r="A84" s="100" t="s">
        <v>481</v>
      </c>
      <c r="B84" s="599" t="s">
        <v>755</v>
      </c>
      <c r="C84" s="600"/>
      <c r="D84" s="601"/>
      <c r="E84" s="603" t="s">
        <v>87</v>
      </c>
      <c r="F84" s="604"/>
      <c r="G84" s="605"/>
    </row>
    <row r="85" spans="1:25">
      <c r="A85" s="596" t="s">
        <v>197</v>
      </c>
      <c r="B85" s="597"/>
      <c r="C85" s="597"/>
      <c r="D85" s="597"/>
      <c r="E85" s="597"/>
      <c r="F85" s="597"/>
      <c r="G85" s="598"/>
    </row>
    <row r="86" spans="1:25" ht="16.5">
      <c r="A86" s="442" t="s">
        <v>60</v>
      </c>
      <c r="B86" s="443"/>
      <c r="C86" s="443"/>
      <c r="D86" s="443"/>
      <c r="E86" s="443"/>
      <c r="F86" s="443"/>
      <c r="G86" s="444"/>
    </row>
    <row r="87" spans="1:25" s="11" customFormat="1" ht="15.75">
      <c r="A87" s="99" t="s">
        <v>11</v>
      </c>
      <c r="B87" s="433" t="s">
        <v>12</v>
      </c>
      <c r="C87" s="403"/>
      <c r="D87" s="434"/>
      <c r="E87" s="733" t="s">
        <v>482</v>
      </c>
      <c r="F87" s="379"/>
      <c r="G87" s="380"/>
    </row>
    <row r="88" spans="1:25" s="11" customFormat="1" ht="51" customHeight="1">
      <c r="A88" s="101" t="s">
        <v>479</v>
      </c>
      <c r="B88" s="446" t="s">
        <v>756</v>
      </c>
      <c r="C88" s="447"/>
      <c r="D88" s="447"/>
      <c r="E88" s="606" t="s">
        <v>558</v>
      </c>
      <c r="F88" s="606"/>
      <c r="G88" s="607"/>
    </row>
    <row r="89" spans="1:25" s="11" customFormat="1" ht="44.25" customHeight="1">
      <c r="A89" s="100" t="s">
        <v>480</v>
      </c>
      <c r="B89" s="446" t="s">
        <v>756</v>
      </c>
      <c r="C89" s="447"/>
      <c r="D89" s="447"/>
      <c r="E89" s="606" t="s">
        <v>559</v>
      </c>
      <c r="F89" s="606"/>
      <c r="G89" s="607"/>
    </row>
    <row r="90" spans="1:25" s="11" customFormat="1" ht="15" customHeight="1">
      <c r="A90" s="100" t="s">
        <v>481</v>
      </c>
      <c r="B90" s="446" t="s">
        <v>755</v>
      </c>
      <c r="C90" s="447"/>
      <c r="D90" s="447"/>
      <c r="E90" s="608" t="s">
        <v>87</v>
      </c>
      <c r="F90" s="608"/>
      <c r="G90" s="609"/>
    </row>
    <row r="91" spans="1:25" ht="15" customHeight="1">
      <c r="A91" s="596" t="s">
        <v>270</v>
      </c>
      <c r="B91" s="597"/>
      <c r="C91" s="597"/>
      <c r="D91" s="597"/>
      <c r="E91" s="597"/>
      <c r="F91" s="597"/>
      <c r="G91" s="598"/>
    </row>
    <row r="92" spans="1:25" s="11" customFormat="1">
      <c r="A92" s="640" t="s">
        <v>269</v>
      </c>
      <c r="B92" s="641"/>
      <c r="C92" s="641"/>
      <c r="D92" s="641"/>
      <c r="E92" s="641"/>
      <c r="F92" s="641"/>
      <c r="G92" s="642"/>
    </row>
    <row r="93" spans="1:25" s="13" customFormat="1" ht="15.75" thickBot="1">
      <c r="A93" s="777" t="s">
        <v>279</v>
      </c>
      <c r="B93" s="778"/>
      <c r="C93" s="778"/>
      <c r="D93" s="778"/>
      <c r="E93" s="778"/>
      <c r="F93" s="778"/>
      <c r="G93" s="779"/>
      <c r="H93" s="3"/>
      <c r="I93" s="3"/>
      <c r="J93" s="3"/>
      <c r="K93" s="3"/>
      <c r="L93" s="3"/>
      <c r="M93" s="3"/>
      <c r="N93" s="3"/>
      <c r="O93" s="3"/>
      <c r="P93" s="3"/>
      <c r="Q93" s="3"/>
      <c r="R93" s="3"/>
      <c r="S93" s="3"/>
      <c r="T93" s="3"/>
      <c r="U93" s="3"/>
      <c r="V93" s="3"/>
      <c r="W93" s="3"/>
      <c r="X93" s="3"/>
      <c r="Y93" s="3"/>
    </row>
    <row r="94" spans="1:25" ht="315" customHeight="1" thickBot="1">
      <c r="A94" s="27"/>
      <c r="B94" s="28"/>
      <c r="C94" s="29"/>
      <c r="D94" s="28"/>
      <c r="E94" s="28"/>
      <c r="F94" s="28"/>
      <c r="G94" s="30"/>
    </row>
    <row r="95" spans="1:25" s="11" customFormat="1" ht="16.5">
      <c r="A95" s="348" t="s">
        <v>61</v>
      </c>
      <c r="B95" s="349"/>
      <c r="C95" s="349"/>
      <c r="D95" s="349"/>
      <c r="E95" s="349"/>
      <c r="F95" s="349"/>
      <c r="G95" s="350"/>
    </row>
    <row r="96" spans="1:25" s="11" customFormat="1" ht="15.75">
      <c r="A96" s="15" t="s">
        <v>11</v>
      </c>
      <c r="B96" s="82" t="s">
        <v>13</v>
      </c>
      <c r="C96" s="776" t="s">
        <v>14</v>
      </c>
      <c r="D96" s="776"/>
      <c r="E96" s="776" t="s">
        <v>69</v>
      </c>
      <c r="F96" s="776"/>
      <c r="G96" s="102" t="s">
        <v>483</v>
      </c>
    </row>
    <row r="97" spans="1:7" s="11" customFormat="1" ht="50.1" customHeight="1">
      <c r="A97" s="103" t="s">
        <v>479</v>
      </c>
      <c r="B97" s="83">
        <v>11</v>
      </c>
      <c r="C97" s="409">
        <v>11</v>
      </c>
      <c r="D97" s="410"/>
      <c r="E97" s="838" t="s">
        <v>87</v>
      </c>
      <c r="F97" s="838"/>
      <c r="G97" s="104" t="s">
        <v>569</v>
      </c>
    </row>
    <row r="98" spans="1:7" s="11" customFormat="1" ht="50.1" customHeight="1">
      <c r="A98" s="103" t="s">
        <v>480</v>
      </c>
      <c r="B98" s="83">
        <v>4</v>
      </c>
      <c r="C98" s="409">
        <v>4</v>
      </c>
      <c r="D98" s="410"/>
      <c r="E98" s="838" t="s">
        <v>87</v>
      </c>
      <c r="F98" s="838"/>
      <c r="G98" s="104" t="s">
        <v>569</v>
      </c>
    </row>
    <row r="99" spans="1:7" s="3" customFormat="1" ht="39" customHeight="1" thickBot="1">
      <c r="A99" s="103" t="s">
        <v>481</v>
      </c>
      <c r="B99" s="83">
        <v>5</v>
      </c>
      <c r="C99" s="409">
        <v>5</v>
      </c>
      <c r="D99" s="410"/>
      <c r="E99" s="838" t="s">
        <v>87</v>
      </c>
      <c r="F99" s="838"/>
      <c r="G99" s="104" t="s">
        <v>569</v>
      </c>
    </row>
    <row r="100" spans="1:7" ht="336" customHeight="1" thickBot="1">
      <c r="A100" s="31"/>
      <c r="B100" s="32"/>
      <c r="C100" s="33"/>
      <c r="D100" s="32"/>
      <c r="E100" s="32"/>
      <c r="F100" s="32"/>
      <c r="G100" s="34"/>
    </row>
    <row r="101" spans="1:7" ht="16.5">
      <c r="A101" s="348" t="s">
        <v>275</v>
      </c>
      <c r="B101" s="349"/>
      <c r="C101" s="349"/>
      <c r="D101" s="349"/>
      <c r="E101" s="349"/>
      <c r="F101" s="349"/>
      <c r="G101" s="350"/>
    </row>
    <row r="102" spans="1:7" ht="47.25">
      <c r="A102" s="15" t="s">
        <v>16</v>
      </c>
      <c r="B102" s="82" t="s">
        <v>17</v>
      </c>
      <c r="C102" s="82" t="s">
        <v>18</v>
      </c>
      <c r="D102" s="84" t="s">
        <v>19</v>
      </c>
      <c r="E102" s="82" t="s">
        <v>20</v>
      </c>
      <c r="F102" s="84" t="s">
        <v>523</v>
      </c>
      <c r="G102" s="16" t="s">
        <v>21</v>
      </c>
    </row>
    <row r="103" spans="1:7" s="11" customFormat="1" ht="60">
      <c r="A103" s="209" t="s">
        <v>276</v>
      </c>
      <c r="B103" s="196" t="s">
        <v>145</v>
      </c>
      <c r="C103" s="196" t="s">
        <v>87</v>
      </c>
      <c r="D103" s="196" t="s">
        <v>764</v>
      </c>
      <c r="E103" s="196" t="s">
        <v>87</v>
      </c>
      <c r="F103" s="196" t="s">
        <v>87</v>
      </c>
      <c r="G103" s="17" t="s">
        <v>277</v>
      </c>
    </row>
    <row r="104" spans="1:7" ht="318.75" customHeight="1">
      <c r="A104" s="209" t="s">
        <v>278</v>
      </c>
      <c r="B104" s="196" t="s">
        <v>146</v>
      </c>
      <c r="C104" s="196" t="s">
        <v>765</v>
      </c>
      <c r="D104" s="196" t="s">
        <v>766</v>
      </c>
      <c r="E104" s="210">
        <v>0.39</v>
      </c>
      <c r="F104" s="210" t="s">
        <v>874</v>
      </c>
      <c r="G104" s="17" t="s">
        <v>277</v>
      </c>
    </row>
    <row r="105" spans="1:7" s="11" customFormat="1" ht="123" customHeight="1" thickBot="1">
      <c r="A105" s="231" t="s">
        <v>147</v>
      </c>
      <c r="B105" s="232" t="s">
        <v>148</v>
      </c>
      <c r="C105" s="232" t="s">
        <v>767</v>
      </c>
      <c r="D105" s="232" t="s">
        <v>767</v>
      </c>
      <c r="E105" s="233">
        <v>0.26</v>
      </c>
      <c r="F105" s="233" t="s">
        <v>768</v>
      </c>
      <c r="G105" s="182" t="s">
        <v>277</v>
      </c>
    </row>
    <row r="106" spans="1:7" s="11" customFormat="1" ht="105" customHeight="1">
      <c r="A106" s="234" t="s">
        <v>149</v>
      </c>
      <c r="B106" s="235" t="s">
        <v>150</v>
      </c>
      <c r="C106" s="235" t="s">
        <v>769</v>
      </c>
      <c r="D106" s="235" t="s">
        <v>320</v>
      </c>
      <c r="E106" s="236">
        <v>0.22</v>
      </c>
      <c r="F106" s="236" t="s">
        <v>875</v>
      </c>
      <c r="G106" s="237" t="s">
        <v>277</v>
      </c>
    </row>
    <row r="107" spans="1:7" ht="83.25" customHeight="1">
      <c r="A107" s="411" t="s">
        <v>151</v>
      </c>
      <c r="B107" s="413" t="s">
        <v>152</v>
      </c>
      <c r="C107" s="413" t="s">
        <v>770</v>
      </c>
      <c r="D107" s="413" t="s">
        <v>771</v>
      </c>
      <c r="E107" s="211" t="s">
        <v>872</v>
      </c>
      <c r="F107" s="485" t="s">
        <v>876</v>
      </c>
      <c r="G107" s="351" t="s">
        <v>277</v>
      </c>
    </row>
    <row r="108" spans="1:7" s="3" customFormat="1" ht="157.5" customHeight="1">
      <c r="A108" s="412"/>
      <c r="B108" s="414"/>
      <c r="C108" s="414"/>
      <c r="D108" s="414"/>
      <c r="E108" s="212" t="s">
        <v>873</v>
      </c>
      <c r="F108" s="486"/>
      <c r="G108" s="352"/>
    </row>
    <row r="109" spans="1:7" s="3" customFormat="1" ht="114" customHeight="1">
      <c r="A109" s="209" t="s">
        <v>153</v>
      </c>
      <c r="B109" s="196" t="s">
        <v>204</v>
      </c>
      <c r="C109" s="196" t="s">
        <v>321</v>
      </c>
      <c r="D109" s="196" t="s">
        <v>205</v>
      </c>
      <c r="E109" s="213">
        <v>0.2</v>
      </c>
      <c r="F109" s="210" t="s">
        <v>154</v>
      </c>
      <c r="G109" s="17" t="s">
        <v>277</v>
      </c>
    </row>
    <row r="110" spans="1:7" s="3" customFormat="1" ht="271.5" customHeight="1" thickBot="1">
      <c r="A110" s="238"/>
      <c r="B110" s="239"/>
      <c r="C110" s="239"/>
      <c r="D110" s="239"/>
      <c r="E110" s="240"/>
      <c r="F110" s="241"/>
      <c r="G110" s="242"/>
    </row>
    <row r="111" spans="1:7" s="3" customFormat="1" ht="15.75" thickBot="1">
      <c r="A111" s="219" t="s">
        <v>794</v>
      </c>
      <c r="B111" s="222"/>
      <c r="C111" s="222"/>
      <c r="D111" s="220"/>
      <c r="E111" s="223"/>
      <c r="F111" s="224"/>
      <c r="G111" s="221"/>
    </row>
    <row r="112" spans="1:7" s="3" customFormat="1" ht="19.5" thickBot="1">
      <c r="A112" s="225" t="s">
        <v>795</v>
      </c>
      <c r="B112" s="179">
        <v>2</v>
      </c>
      <c r="C112" s="339" t="s">
        <v>796</v>
      </c>
      <c r="D112" s="340"/>
      <c r="E112" s="340"/>
      <c r="F112" s="340"/>
      <c r="G112" s="341"/>
    </row>
    <row r="113" spans="1:7" s="3" customFormat="1" ht="15" customHeight="1">
      <c r="A113" s="226" t="s">
        <v>797</v>
      </c>
      <c r="B113" s="334" t="s">
        <v>798</v>
      </c>
      <c r="C113" s="342" t="s">
        <v>799</v>
      </c>
      <c r="D113" s="343"/>
      <c r="E113" s="343"/>
      <c r="F113" s="343"/>
      <c r="G113" s="344"/>
    </row>
    <row r="114" spans="1:7" s="3" customFormat="1" ht="15.75" thickBot="1">
      <c r="A114" s="158" t="s">
        <v>800</v>
      </c>
      <c r="B114" s="335"/>
      <c r="C114" s="345"/>
      <c r="D114" s="346"/>
      <c r="E114" s="346"/>
      <c r="F114" s="346"/>
      <c r="G114" s="347"/>
    </row>
    <row r="115" spans="1:7" s="3" customFormat="1">
      <c r="A115" s="336" t="s">
        <v>801</v>
      </c>
      <c r="B115" s="164" t="s">
        <v>802</v>
      </c>
      <c r="C115" s="435" t="s">
        <v>803</v>
      </c>
      <c r="D115" s="435"/>
      <c r="E115" s="435"/>
      <c r="F115" s="435"/>
      <c r="G115" s="436"/>
    </row>
    <row r="116" spans="1:7" s="3" customFormat="1">
      <c r="A116" s="337"/>
      <c r="B116" s="164" t="s">
        <v>804</v>
      </c>
      <c r="C116" s="435" t="s">
        <v>805</v>
      </c>
      <c r="D116" s="435"/>
      <c r="E116" s="435"/>
      <c r="F116" s="435"/>
      <c r="G116" s="436"/>
    </row>
    <row r="117" spans="1:7" s="3" customFormat="1" ht="15.75" thickBot="1">
      <c r="A117" s="338"/>
      <c r="B117" s="164" t="s">
        <v>806</v>
      </c>
      <c r="C117" s="435" t="s">
        <v>807</v>
      </c>
      <c r="D117" s="435"/>
      <c r="E117" s="435"/>
      <c r="F117" s="435"/>
      <c r="G117" s="436"/>
    </row>
    <row r="118" spans="1:7" s="3" customFormat="1" ht="19.5" thickBot="1">
      <c r="A118" s="165" t="s">
        <v>795</v>
      </c>
      <c r="B118" s="166">
        <v>3</v>
      </c>
      <c r="C118" s="437" t="s">
        <v>808</v>
      </c>
      <c r="D118" s="438"/>
      <c r="E118" s="438"/>
      <c r="F118" s="438"/>
      <c r="G118" s="439"/>
    </row>
    <row r="119" spans="1:7" s="3" customFormat="1">
      <c r="A119" s="168" t="s">
        <v>809</v>
      </c>
      <c r="B119" s="169" t="s">
        <v>810</v>
      </c>
      <c r="C119" s="365" t="s">
        <v>811</v>
      </c>
      <c r="D119" s="365"/>
      <c r="E119" s="365"/>
      <c r="F119" s="365"/>
      <c r="G119" s="366"/>
    </row>
    <row r="120" spans="1:7" s="3" customFormat="1">
      <c r="A120" s="170" t="s">
        <v>801</v>
      </c>
      <c r="B120" s="163" t="s">
        <v>812</v>
      </c>
      <c r="C120" s="367" t="s">
        <v>813</v>
      </c>
      <c r="D120" s="367"/>
      <c r="E120" s="367"/>
      <c r="F120" s="367"/>
      <c r="G120" s="368"/>
    </row>
    <row r="121" spans="1:7" s="3" customFormat="1">
      <c r="A121" s="171" t="s">
        <v>809</v>
      </c>
      <c r="B121" s="167" t="s">
        <v>814</v>
      </c>
      <c r="C121" s="369" t="s">
        <v>815</v>
      </c>
      <c r="D121" s="369"/>
      <c r="E121" s="369"/>
      <c r="F121" s="369"/>
      <c r="G121" s="370"/>
    </row>
    <row r="122" spans="1:7" s="3" customFormat="1" ht="15.75" thickBot="1">
      <c r="A122" s="172" t="s">
        <v>801</v>
      </c>
      <c r="B122" s="173" t="s">
        <v>816</v>
      </c>
      <c r="C122" s="371" t="s">
        <v>817</v>
      </c>
      <c r="D122" s="371"/>
      <c r="E122" s="371"/>
      <c r="F122" s="371"/>
      <c r="G122" s="372"/>
    </row>
    <row r="123" spans="1:7" s="3" customFormat="1" ht="19.5" thickBot="1">
      <c r="A123" s="159" t="s">
        <v>795</v>
      </c>
      <c r="B123" s="160">
        <v>4</v>
      </c>
      <c r="C123" s="373" t="s">
        <v>818</v>
      </c>
      <c r="D123" s="374"/>
      <c r="E123" s="374"/>
      <c r="F123" s="374"/>
      <c r="G123" s="375"/>
    </row>
    <row r="124" spans="1:7" s="3" customFormat="1" ht="15.75" thickBot="1">
      <c r="A124" s="161" t="s">
        <v>809</v>
      </c>
      <c r="B124" s="174" t="s">
        <v>819</v>
      </c>
      <c r="C124" s="376" t="s">
        <v>820</v>
      </c>
      <c r="D124" s="376"/>
      <c r="E124" s="376"/>
      <c r="F124" s="376"/>
      <c r="G124" s="377"/>
    </row>
    <row r="125" spans="1:7" s="3" customFormat="1" ht="15.75" thickBot="1">
      <c r="A125" s="162" t="s">
        <v>801</v>
      </c>
      <c r="B125" s="175" t="s">
        <v>821</v>
      </c>
      <c r="C125" s="367" t="s">
        <v>822</v>
      </c>
      <c r="D125" s="367"/>
      <c r="E125" s="367"/>
      <c r="F125" s="367"/>
      <c r="G125" s="368"/>
    </row>
    <row r="126" spans="1:7" s="3" customFormat="1" ht="15.75">
      <c r="A126" s="381" t="s">
        <v>846</v>
      </c>
      <c r="B126" s="382"/>
      <c r="C126" s="382"/>
      <c r="D126" s="382"/>
      <c r="E126" s="382"/>
      <c r="F126" s="382"/>
      <c r="G126" s="383"/>
    </row>
    <row r="127" spans="1:7" s="3" customFormat="1" ht="15.75">
      <c r="A127" s="378" t="s">
        <v>478</v>
      </c>
      <c r="B127" s="379"/>
      <c r="C127" s="379"/>
      <c r="D127" s="379"/>
      <c r="E127" s="379"/>
      <c r="F127" s="379"/>
      <c r="G127" s="380"/>
    </row>
    <row r="128" spans="1:7" s="3" customFormat="1" ht="31.5">
      <c r="A128" s="186" t="s">
        <v>16</v>
      </c>
      <c r="B128" s="185" t="s">
        <v>17</v>
      </c>
      <c r="C128" s="185" t="s">
        <v>18</v>
      </c>
      <c r="D128" s="187" t="s">
        <v>19</v>
      </c>
      <c r="E128" s="185" t="s">
        <v>20</v>
      </c>
      <c r="F128" s="187" t="s">
        <v>189</v>
      </c>
      <c r="G128" s="188" t="s">
        <v>21</v>
      </c>
    </row>
    <row r="129" spans="1:7" s="3" customFormat="1" ht="150.75" thickBot="1">
      <c r="A129" s="227" t="s">
        <v>823</v>
      </c>
      <c r="B129" s="228" t="s">
        <v>824</v>
      </c>
      <c r="C129" s="217" t="s">
        <v>191</v>
      </c>
      <c r="D129" s="217" t="s">
        <v>190</v>
      </c>
      <c r="E129" s="229" t="s">
        <v>87</v>
      </c>
      <c r="F129" s="217" t="s">
        <v>192</v>
      </c>
      <c r="G129" s="230" t="s">
        <v>825</v>
      </c>
    </row>
    <row r="130" spans="1:7" ht="15.75" customHeight="1">
      <c r="A130" s="629" t="s">
        <v>113</v>
      </c>
      <c r="B130" s="630"/>
      <c r="C130" s="630"/>
      <c r="D130" s="630"/>
      <c r="E130" s="630"/>
      <c r="F130" s="630"/>
      <c r="G130" s="631"/>
    </row>
    <row r="131" spans="1:7" ht="15.75">
      <c r="A131" s="378" t="s">
        <v>99</v>
      </c>
      <c r="B131" s="379"/>
      <c r="C131" s="379"/>
      <c r="D131" s="379"/>
      <c r="E131" s="379"/>
      <c r="F131" s="379"/>
      <c r="G131" s="380"/>
    </row>
    <row r="132" spans="1:7" s="11" customFormat="1" ht="15.75">
      <c r="A132" s="378" t="s">
        <v>430</v>
      </c>
      <c r="B132" s="379"/>
      <c r="C132" s="379"/>
      <c r="D132" s="379"/>
      <c r="E132" s="379"/>
      <c r="F132" s="379"/>
      <c r="G132" s="380"/>
    </row>
    <row r="133" spans="1:7" ht="31.5">
      <c r="A133" s="15" t="s">
        <v>16</v>
      </c>
      <c r="B133" s="82" t="s">
        <v>17</v>
      </c>
      <c r="C133" s="82" t="s">
        <v>18</v>
      </c>
      <c r="D133" s="84" t="s">
        <v>19</v>
      </c>
      <c r="E133" s="82" t="s">
        <v>20</v>
      </c>
      <c r="F133" s="84" t="s">
        <v>189</v>
      </c>
      <c r="G133" s="16" t="s">
        <v>21</v>
      </c>
    </row>
    <row r="134" spans="1:7" s="11" customFormat="1" ht="90">
      <c r="A134" s="105" t="s">
        <v>100</v>
      </c>
      <c r="B134" s="78" t="s">
        <v>136</v>
      </c>
      <c r="C134" s="78" t="s">
        <v>576</v>
      </c>
      <c r="D134" s="78" t="s">
        <v>111</v>
      </c>
      <c r="E134" s="79">
        <v>1</v>
      </c>
      <c r="F134" s="78" t="s">
        <v>570</v>
      </c>
      <c r="G134" s="106" t="s">
        <v>571</v>
      </c>
    </row>
    <row r="135" spans="1:7" s="11" customFormat="1" ht="393" customHeight="1">
      <c r="A135" s="105" t="s">
        <v>101</v>
      </c>
      <c r="B135" s="78" t="s">
        <v>137</v>
      </c>
      <c r="C135" s="78" t="s">
        <v>138</v>
      </c>
      <c r="D135" s="78" t="s">
        <v>111</v>
      </c>
      <c r="E135" s="79">
        <v>1</v>
      </c>
      <c r="F135" s="78" t="s">
        <v>577</v>
      </c>
      <c r="G135" s="106" t="s">
        <v>572</v>
      </c>
    </row>
    <row r="136" spans="1:7" s="11" customFormat="1" ht="120.75" customHeight="1">
      <c r="A136" s="105" t="s">
        <v>424</v>
      </c>
      <c r="B136" s="78" t="s">
        <v>137</v>
      </c>
      <c r="C136" s="78" t="s">
        <v>425</v>
      </c>
      <c r="D136" s="78" t="s">
        <v>426</v>
      </c>
      <c r="E136" s="79">
        <v>1</v>
      </c>
      <c r="F136" s="78" t="s">
        <v>427</v>
      </c>
      <c r="G136" s="106" t="s">
        <v>428</v>
      </c>
    </row>
    <row r="137" spans="1:7" ht="37.5" customHeight="1">
      <c r="A137" s="105" t="s">
        <v>185</v>
      </c>
      <c r="B137" s="78" t="s">
        <v>186</v>
      </c>
      <c r="C137" s="78" t="s">
        <v>573</v>
      </c>
      <c r="D137" s="78" t="s">
        <v>111</v>
      </c>
      <c r="E137" s="79">
        <v>1</v>
      </c>
      <c r="F137" s="78" t="s">
        <v>282</v>
      </c>
      <c r="G137" s="106" t="s">
        <v>187</v>
      </c>
    </row>
    <row r="138" spans="1:7" s="11" customFormat="1" ht="90">
      <c r="A138" s="105" t="s">
        <v>283</v>
      </c>
      <c r="B138" s="78" t="s">
        <v>284</v>
      </c>
      <c r="C138" s="78" t="s">
        <v>285</v>
      </c>
      <c r="D138" s="78" t="s">
        <v>111</v>
      </c>
      <c r="E138" s="79">
        <v>1</v>
      </c>
      <c r="F138" s="78" t="s">
        <v>429</v>
      </c>
      <c r="G138" s="106" t="s">
        <v>574</v>
      </c>
    </row>
    <row r="139" spans="1:7" ht="61.5" customHeight="1">
      <c r="A139" s="105" t="s">
        <v>286</v>
      </c>
      <c r="B139" s="78" t="s">
        <v>110</v>
      </c>
      <c r="C139" s="78" t="s">
        <v>287</v>
      </c>
      <c r="D139" s="78" t="s">
        <v>288</v>
      </c>
      <c r="E139" s="79" t="s">
        <v>87</v>
      </c>
      <c r="F139" s="78" t="s">
        <v>575</v>
      </c>
      <c r="G139" s="106" t="s">
        <v>289</v>
      </c>
    </row>
    <row r="140" spans="1:7" s="11" customFormat="1" ht="15.75">
      <c r="A140" s="378" t="s">
        <v>290</v>
      </c>
      <c r="B140" s="379"/>
      <c r="C140" s="379"/>
      <c r="D140" s="379"/>
      <c r="E140" s="379"/>
      <c r="F140" s="379"/>
      <c r="G140" s="380"/>
    </row>
    <row r="141" spans="1:7" ht="31.5">
      <c r="A141" s="15" t="s">
        <v>16</v>
      </c>
      <c r="B141" s="82" t="s">
        <v>17</v>
      </c>
      <c r="C141" s="82" t="s">
        <v>18</v>
      </c>
      <c r="D141" s="84" t="s">
        <v>19</v>
      </c>
      <c r="E141" s="82" t="s">
        <v>20</v>
      </c>
      <c r="F141" s="84" t="s">
        <v>189</v>
      </c>
      <c r="G141" s="16" t="s">
        <v>21</v>
      </c>
    </row>
    <row r="142" spans="1:7" s="11" customFormat="1">
      <c r="A142" s="464" t="s">
        <v>291</v>
      </c>
      <c r="B142" s="593" t="s">
        <v>484</v>
      </c>
      <c r="C142" s="593" t="s">
        <v>578</v>
      </c>
      <c r="D142" s="593" t="s">
        <v>579</v>
      </c>
      <c r="E142" s="837">
        <v>1</v>
      </c>
      <c r="F142" s="593" t="s">
        <v>581</v>
      </c>
      <c r="G142" s="672" t="s">
        <v>580</v>
      </c>
    </row>
    <row r="143" spans="1:7" s="11" customFormat="1">
      <c r="A143" s="464"/>
      <c r="B143" s="593"/>
      <c r="C143" s="593"/>
      <c r="D143" s="593"/>
      <c r="E143" s="837"/>
      <c r="F143" s="593"/>
      <c r="G143" s="672"/>
    </row>
    <row r="144" spans="1:7" s="11" customFormat="1" ht="167.25" customHeight="1">
      <c r="A144" s="464"/>
      <c r="B144" s="593"/>
      <c r="C144" s="593"/>
      <c r="D144" s="593"/>
      <c r="E144" s="837"/>
      <c r="F144" s="593"/>
      <c r="G144" s="672"/>
    </row>
    <row r="145" spans="1:7" s="11" customFormat="1" ht="3.75" customHeight="1">
      <c r="A145" s="464"/>
      <c r="B145" s="593"/>
      <c r="C145" s="593"/>
      <c r="D145" s="593"/>
      <c r="E145" s="837"/>
      <c r="F145" s="593"/>
      <c r="G145" s="672"/>
    </row>
    <row r="146" spans="1:7" s="11" customFormat="1" ht="15.75">
      <c r="A146" s="378" t="s">
        <v>102</v>
      </c>
      <c r="B146" s="379"/>
      <c r="C146" s="379"/>
      <c r="D146" s="379"/>
      <c r="E146" s="379"/>
      <c r="F146" s="379"/>
      <c r="G146" s="380"/>
    </row>
    <row r="147" spans="1:7" s="11" customFormat="1" ht="31.5">
      <c r="A147" s="15" t="s">
        <v>16</v>
      </c>
      <c r="B147" s="82" t="s">
        <v>17</v>
      </c>
      <c r="C147" s="82" t="s">
        <v>18</v>
      </c>
      <c r="D147" s="84" t="s">
        <v>19</v>
      </c>
      <c r="E147" s="82" t="s">
        <v>20</v>
      </c>
      <c r="F147" s="84" t="s">
        <v>189</v>
      </c>
      <c r="G147" s="16" t="s">
        <v>21</v>
      </c>
    </row>
    <row r="148" spans="1:7" s="11" customFormat="1" ht="75">
      <c r="A148" s="105" t="s">
        <v>103</v>
      </c>
      <c r="B148" s="78" t="s">
        <v>108</v>
      </c>
      <c r="C148" s="78" t="s">
        <v>582</v>
      </c>
      <c r="D148" s="78" t="s">
        <v>292</v>
      </c>
      <c r="E148" s="79">
        <v>0.1</v>
      </c>
      <c r="F148" s="78" t="s">
        <v>583</v>
      </c>
      <c r="G148" s="106" t="s">
        <v>584</v>
      </c>
    </row>
    <row r="149" spans="1:7" s="11" customFormat="1" ht="105">
      <c r="A149" s="105" t="s">
        <v>293</v>
      </c>
      <c r="B149" s="78" t="s">
        <v>136</v>
      </c>
      <c r="C149" s="78" t="s">
        <v>294</v>
      </c>
      <c r="D149" s="78" t="s">
        <v>292</v>
      </c>
      <c r="E149" s="79">
        <v>0.8</v>
      </c>
      <c r="F149" s="78" t="s">
        <v>139</v>
      </c>
      <c r="G149" s="106" t="s">
        <v>585</v>
      </c>
    </row>
    <row r="150" spans="1:7" ht="75">
      <c r="A150" s="107" t="s">
        <v>295</v>
      </c>
      <c r="B150" s="76" t="s">
        <v>110</v>
      </c>
      <c r="C150" s="76" t="s">
        <v>586</v>
      </c>
      <c r="D150" s="76" t="s">
        <v>292</v>
      </c>
      <c r="E150" s="80">
        <v>0.2</v>
      </c>
      <c r="F150" s="76" t="s">
        <v>587</v>
      </c>
      <c r="G150" s="108" t="s">
        <v>588</v>
      </c>
    </row>
    <row r="151" spans="1:7" ht="45">
      <c r="A151" s="105" t="s">
        <v>589</v>
      </c>
      <c r="B151" s="74" t="s">
        <v>136</v>
      </c>
      <c r="C151" s="78" t="s">
        <v>590</v>
      </c>
      <c r="D151" s="74" t="s">
        <v>591</v>
      </c>
      <c r="E151" s="79">
        <v>0.06</v>
      </c>
      <c r="F151" s="74" t="s">
        <v>592</v>
      </c>
      <c r="G151" s="106" t="s">
        <v>593</v>
      </c>
    </row>
    <row r="152" spans="1:7" ht="60.75" thickBot="1">
      <c r="A152" s="109" t="s">
        <v>594</v>
      </c>
      <c r="B152" s="144" t="s">
        <v>136</v>
      </c>
      <c r="C152" s="144" t="s">
        <v>595</v>
      </c>
      <c r="D152" s="144" t="s">
        <v>292</v>
      </c>
      <c r="E152" s="145">
        <v>1</v>
      </c>
      <c r="F152" s="144" t="s">
        <v>596</v>
      </c>
      <c r="G152" s="146" t="s">
        <v>597</v>
      </c>
    </row>
    <row r="153" spans="1:7" s="11" customFormat="1" ht="16.5" thickBot="1">
      <c r="A153" s="455" t="s">
        <v>296</v>
      </c>
      <c r="B153" s="456"/>
      <c r="C153" s="456"/>
      <c r="D153" s="456"/>
      <c r="E153" s="456"/>
      <c r="F153" s="456"/>
      <c r="G153" s="457"/>
    </row>
    <row r="154" spans="1:7" s="11" customFormat="1" ht="31.5">
      <c r="A154" s="147" t="s">
        <v>16</v>
      </c>
      <c r="B154" s="148" t="s">
        <v>17</v>
      </c>
      <c r="C154" s="148" t="s">
        <v>18</v>
      </c>
      <c r="D154" s="149" t="s">
        <v>19</v>
      </c>
      <c r="E154" s="148" t="s">
        <v>20</v>
      </c>
      <c r="F154" s="149" t="s">
        <v>189</v>
      </c>
      <c r="G154" s="150" t="s">
        <v>21</v>
      </c>
    </row>
    <row r="155" spans="1:7" s="11" customFormat="1" ht="93.75" customHeight="1">
      <c r="A155" s="105" t="s">
        <v>297</v>
      </c>
      <c r="B155" s="78" t="s">
        <v>298</v>
      </c>
      <c r="C155" s="78" t="s">
        <v>299</v>
      </c>
      <c r="D155" s="78" t="s">
        <v>300</v>
      </c>
      <c r="E155" s="79">
        <v>1</v>
      </c>
      <c r="F155" s="78" t="s">
        <v>301</v>
      </c>
      <c r="G155" s="106" t="s">
        <v>302</v>
      </c>
    </row>
    <row r="156" spans="1:7" s="11" customFormat="1" ht="81.75" customHeight="1">
      <c r="A156" s="105" t="s">
        <v>297</v>
      </c>
      <c r="B156" s="78" t="s">
        <v>303</v>
      </c>
      <c r="C156" s="78" t="s">
        <v>299</v>
      </c>
      <c r="D156" s="78" t="s">
        <v>300</v>
      </c>
      <c r="E156" s="79">
        <v>1</v>
      </c>
      <c r="F156" s="78" t="s">
        <v>301</v>
      </c>
      <c r="G156" s="106" t="s">
        <v>302</v>
      </c>
    </row>
    <row r="157" spans="1:7" s="11" customFormat="1" ht="84" customHeight="1">
      <c r="A157" s="105" t="s">
        <v>297</v>
      </c>
      <c r="B157" s="78" t="s">
        <v>304</v>
      </c>
      <c r="C157" s="78" t="s">
        <v>299</v>
      </c>
      <c r="D157" s="78" t="s">
        <v>300</v>
      </c>
      <c r="E157" s="79">
        <v>1</v>
      </c>
      <c r="F157" s="78" t="s">
        <v>301</v>
      </c>
      <c r="G157" s="106" t="s">
        <v>598</v>
      </c>
    </row>
    <row r="158" spans="1:7" s="11" customFormat="1" ht="15.75">
      <c r="A158" s="786" t="s">
        <v>492</v>
      </c>
      <c r="B158" s="776"/>
      <c r="C158" s="776"/>
      <c r="D158" s="776"/>
      <c r="E158" s="776"/>
      <c r="F158" s="776"/>
      <c r="G158" s="787"/>
    </row>
    <row r="159" spans="1:7" s="11" customFormat="1" ht="32.25" thickBot="1">
      <c r="A159" s="243" t="s">
        <v>16</v>
      </c>
      <c r="B159" s="244" t="s">
        <v>17</v>
      </c>
      <c r="C159" s="244" t="s">
        <v>18</v>
      </c>
      <c r="D159" s="245" t="s">
        <v>19</v>
      </c>
      <c r="E159" s="244" t="s">
        <v>20</v>
      </c>
      <c r="F159" s="245" t="s">
        <v>189</v>
      </c>
      <c r="G159" s="246" t="s">
        <v>21</v>
      </c>
    </row>
    <row r="160" spans="1:7" s="11" customFormat="1" ht="30">
      <c r="A160" s="247" t="s">
        <v>486</v>
      </c>
      <c r="B160" s="248" t="s">
        <v>602</v>
      </c>
      <c r="C160" s="248" t="s">
        <v>599</v>
      </c>
      <c r="D160" s="248" t="s">
        <v>485</v>
      </c>
      <c r="E160" s="249">
        <v>0.02</v>
      </c>
      <c r="F160" s="248" t="s">
        <v>487</v>
      </c>
      <c r="G160" s="250" t="s">
        <v>600</v>
      </c>
    </row>
    <row r="161" spans="1:7" ht="105.75" thickBot="1">
      <c r="A161" s="251" t="s">
        <v>488</v>
      </c>
      <c r="B161" s="252" t="s">
        <v>489</v>
      </c>
      <c r="C161" s="253" t="s">
        <v>601</v>
      </c>
      <c r="D161" s="252" t="s">
        <v>490</v>
      </c>
      <c r="E161" s="254">
        <v>0.05</v>
      </c>
      <c r="F161" s="252" t="s">
        <v>487</v>
      </c>
      <c r="G161" s="218" t="s">
        <v>491</v>
      </c>
    </row>
    <row r="162" spans="1:7" s="11" customFormat="1" ht="15.75">
      <c r="A162" s="381" t="s">
        <v>104</v>
      </c>
      <c r="B162" s="382"/>
      <c r="C162" s="382"/>
      <c r="D162" s="382"/>
      <c r="E162" s="382"/>
      <c r="F162" s="382"/>
      <c r="G162" s="383"/>
    </row>
    <row r="163" spans="1:7" ht="31.5">
      <c r="A163" s="15" t="s">
        <v>16</v>
      </c>
      <c r="B163" s="82" t="s">
        <v>17</v>
      </c>
      <c r="C163" s="82" t="s">
        <v>18</v>
      </c>
      <c r="D163" s="84" t="s">
        <v>19</v>
      </c>
      <c r="E163" s="82" t="s">
        <v>20</v>
      </c>
      <c r="F163" s="84" t="s">
        <v>189</v>
      </c>
      <c r="G163" s="16" t="s">
        <v>21</v>
      </c>
    </row>
    <row r="164" spans="1:7" ht="149.25" customHeight="1">
      <c r="A164" s="458" t="s">
        <v>433</v>
      </c>
      <c r="B164" s="461" t="s">
        <v>434</v>
      </c>
      <c r="C164" s="78" t="s">
        <v>435</v>
      </c>
      <c r="D164" s="78" t="s">
        <v>611</v>
      </c>
      <c r="E164" s="79">
        <v>0.25</v>
      </c>
      <c r="F164" s="78" t="s">
        <v>603</v>
      </c>
      <c r="G164" s="106" t="s">
        <v>436</v>
      </c>
    </row>
    <row r="165" spans="1:7" s="11" customFormat="1" ht="297" customHeight="1">
      <c r="A165" s="459"/>
      <c r="B165" s="462"/>
      <c r="C165" s="78" t="s">
        <v>437</v>
      </c>
      <c r="D165" s="78" t="s">
        <v>522</v>
      </c>
      <c r="E165" s="79">
        <v>0.25</v>
      </c>
      <c r="F165" s="78" t="s">
        <v>604</v>
      </c>
      <c r="G165" s="106" t="s">
        <v>610</v>
      </c>
    </row>
    <row r="166" spans="1:7" ht="321.75" customHeight="1" thickBot="1">
      <c r="A166" s="459"/>
      <c r="B166" s="462"/>
      <c r="C166" s="78" t="s">
        <v>438</v>
      </c>
      <c r="D166" s="78" t="s">
        <v>609</v>
      </c>
      <c r="E166" s="79">
        <v>0.25</v>
      </c>
      <c r="F166" s="78" t="s">
        <v>605</v>
      </c>
      <c r="G166" s="146" t="s">
        <v>606</v>
      </c>
    </row>
    <row r="167" spans="1:7" ht="56.25" customHeight="1">
      <c r="A167" s="459"/>
      <c r="B167" s="462"/>
      <c r="C167" s="461" t="s">
        <v>439</v>
      </c>
      <c r="D167" s="461" t="s">
        <v>609</v>
      </c>
      <c r="E167" s="489">
        <v>0.25</v>
      </c>
      <c r="F167" s="448" t="s">
        <v>607</v>
      </c>
      <c r="G167" s="450" t="s">
        <v>608</v>
      </c>
    </row>
    <row r="168" spans="1:7" s="11" customFormat="1" ht="218.25" customHeight="1" thickBot="1">
      <c r="A168" s="460"/>
      <c r="B168" s="463"/>
      <c r="C168" s="463"/>
      <c r="D168" s="463"/>
      <c r="E168" s="490"/>
      <c r="F168" s="449"/>
      <c r="G168" s="451"/>
    </row>
    <row r="169" spans="1:7" s="11" customFormat="1" ht="15.75">
      <c r="A169" s="378" t="s">
        <v>440</v>
      </c>
      <c r="B169" s="379"/>
      <c r="C169" s="379"/>
      <c r="D169" s="379"/>
      <c r="E169" s="379"/>
      <c r="F169" s="379"/>
      <c r="G169" s="383"/>
    </row>
    <row r="170" spans="1:7" s="11" customFormat="1" ht="31.5">
      <c r="A170" s="15" t="s">
        <v>16</v>
      </c>
      <c r="B170" s="82" t="s">
        <v>17</v>
      </c>
      <c r="C170" s="82" t="s">
        <v>18</v>
      </c>
      <c r="D170" s="84" t="s">
        <v>19</v>
      </c>
      <c r="E170" s="82" t="s">
        <v>20</v>
      </c>
      <c r="F170" s="84" t="s">
        <v>189</v>
      </c>
      <c r="G170" s="16" t="s">
        <v>21</v>
      </c>
    </row>
    <row r="171" spans="1:7" s="11" customFormat="1" ht="75">
      <c r="A171" s="105" t="s">
        <v>441</v>
      </c>
      <c r="B171" s="78" t="s">
        <v>442</v>
      </c>
      <c r="C171" s="78" t="s">
        <v>431</v>
      </c>
      <c r="D171" s="78" t="s">
        <v>111</v>
      </c>
      <c r="E171" s="79">
        <v>1</v>
      </c>
      <c r="F171" s="78" t="s">
        <v>432</v>
      </c>
      <c r="G171" s="106" t="s">
        <v>443</v>
      </c>
    </row>
    <row r="172" spans="1:7" s="11" customFormat="1" ht="15.75">
      <c r="A172" s="378" t="s">
        <v>444</v>
      </c>
      <c r="B172" s="379"/>
      <c r="C172" s="379"/>
      <c r="D172" s="379"/>
      <c r="E172" s="379"/>
      <c r="F172" s="379"/>
      <c r="G172" s="380"/>
    </row>
    <row r="173" spans="1:7" s="11" customFormat="1" ht="31.5">
      <c r="A173" s="15" t="s">
        <v>16</v>
      </c>
      <c r="B173" s="82" t="s">
        <v>17</v>
      </c>
      <c r="C173" s="82" t="s">
        <v>18</v>
      </c>
      <c r="D173" s="84" t="s">
        <v>19</v>
      </c>
      <c r="E173" s="82" t="s">
        <v>20</v>
      </c>
      <c r="F173" s="84" t="s">
        <v>189</v>
      </c>
      <c r="G173" s="16" t="s">
        <v>21</v>
      </c>
    </row>
    <row r="174" spans="1:7" s="11" customFormat="1" ht="60">
      <c r="A174" s="105" t="s">
        <v>494</v>
      </c>
      <c r="B174" s="78" t="s">
        <v>493</v>
      </c>
      <c r="C174" s="78" t="s">
        <v>612</v>
      </c>
      <c r="D174" s="78" t="s">
        <v>288</v>
      </c>
      <c r="E174" s="79">
        <v>1</v>
      </c>
      <c r="F174" s="78" t="s">
        <v>432</v>
      </c>
      <c r="G174" s="106" t="s">
        <v>613</v>
      </c>
    </row>
    <row r="175" spans="1:7" s="11" customFormat="1" ht="15.75">
      <c r="A175" s="378" t="s">
        <v>445</v>
      </c>
      <c r="B175" s="379"/>
      <c r="C175" s="379"/>
      <c r="D175" s="379"/>
      <c r="E175" s="379"/>
      <c r="F175" s="379"/>
      <c r="G175" s="380"/>
    </row>
    <row r="176" spans="1:7" s="11" customFormat="1" ht="15.75">
      <c r="A176" s="378" t="s">
        <v>105</v>
      </c>
      <c r="B176" s="379"/>
      <c r="C176" s="379"/>
      <c r="D176" s="379"/>
      <c r="E176" s="379"/>
      <c r="F176" s="379"/>
      <c r="G176" s="380"/>
    </row>
    <row r="177" spans="1:7" s="11" customFormat="1" ht="31.5">
      <c r="A177" s="15" t="s">
        <v>16</v>
      </c>
      <c r="B177" s="82" t="s">
        <v>17</v>
      </c>
      <c r="C177" s="82" t="s">
        <v>18</v>
      </c>
      <c r="D177" s="84" t="s">
        <v>19</v>
      </c>
      <c r="E177" s="82" t="s">
        <v>20</v>
      </c>
      <c r="F177" s="84" t="s">
        <v>189</v>
      </c>
      <c r="G177" s="16" t="s">
        <v>21</v>
      </c>
    </row>
    <row r="178" spans="1:7" s="11" customFormat="1" ht="75">
      <c r="A178" s="105" t="s">
        <v>106</v>
      </c>
      <c r="B178" s="78" t="s">
        <v>109</v>
      </c>
      <c r="C178" s="79">
        <v>1</v>
      </c>
      <c r="D178" s="78" t="s">
        <v>112</v>
      </c>
      <c r="E178" s="79">
        <v>1</v>
      </c>
      <c r="F178" s="78" t="s">
        <v>614</v>
      </c>
      <c r="G178" s="106" t="s">
        <v>571</v>
      </c>
    </row>
    <row r="179" spans="1:7" s="11" customFormat="1" ht="60">
      <c r="A179" s="105" t="s">
        <v>311</v>
      </c>
      <c r="B179" s="78" t="s">
        <v>470</v>
      </c>
      <c r="C179" s="79">
        <v>1</v>
      </c>
      <c r="D179" s="78" t="s">
        <v>111</v>
      </c>
      <c r="E179" s="79">
        <v>1</v>
      </c>
      <c r="F179" s="78" t="s">
        <v>615</v>
      </c>
      <c r="G179" s="106" t="s">
        <v>616</v>
      </c>
    </row>
    <row r="180" spans="1:7" s="11" customFormat="1" ht="30">
      <c r="A180" s="105" t="s">
        <v>107</v>
      </c>
      <c r="B180" s="78" t="s">
        <v>140</v>
      </c>
      <c r="C180" s="79">
        <v>1</v>
      </c>
      <c r="D180" s="78" t="s">
        <v>112</v>
      </c>
      <c r="E180" s="79">
        <v>1</v>
      </c>
      <c r="F180" s="78" t="s">
        <v>640</v>
      </c>
      <c r="G180" s="106" t="s">
        <v>617</v>
      </c>
    </row>
    <row r="181" spans="1:7" s="11" customFormat="1" ht="90">
      <c r="A181" s="105" t="s">
        <v>731</v>
      </c>
      <c r="B181" s="78" t="s">
        <v>108</v>
      </c>
      <c r="C181" s="79">
        <v>1</v>
      </c>
      <c r="D181" s="78" t="s">
        <v>618</v>
      </c>
      <c r="E181" s="79">
        <v>1</v>
      </c>
      <c r="F181" s="78" t="s">
        <v>619</v>
      </c>
      <c r="G181" s="106" t="s">
        <v>620</v>
      </c>
    </row>
    <row r="182" spans="1:7" s="11" customFormat="1" ht="15.75">
      <c r="A182" s="378" t="s">
        <v>309</v>
      </c>
      <c r="B182" s="379"/>
      <c r="C182" s="379"/>
      <c r="D182" s="379"/>
      <c r="E182" s="379"/>
      <c r="F182" s="379"/>
      <c r="G182" s="380"/>
    </row>
    <row r="183" spans="1:7" s="11" customFormat="1" ht="31.5">
      <c r="A183" s="15" t="s">
        <v>16</v>
      </c>
      <c r="B183" s="82" t="s">
        <v>17</v>
      </c>
      <c r="C183" s="82" t="s">
        <v>18</v>
      </c>
      <c r="D183" s="84" t="s">
        <v>19</v>
      </c>
      <c r="E183" s="82" t="s">
        <v>20</v>
      </c>
      <c r="F183" s="84" t="s">
        <v>189</v>
      </c>
      <c r="G183" s="16" t="s">
        <v>21</v>
      </c>
    </row>
    <row r="184" spans="1:7" s="11" customFormat="1" ht="60">
      <c r="A184" s="105" t="s">
        <v>141</v>
      </c>
      <c r="B184" s="78" t="s">
        <v>142</v>
      </c>
      <c r="C184" s="78" t="s">
        <v>621</v>
      </c>
      <c r="D184" s="78" t="s">
        <v>143</v>
      </c>
      <c r="E184" s="79">
        <v>1</v>
      </c>
      <c r="F184" s="78" t="s">
        <v>622</v>
      </c>
      <c r="G184" s="106" t="s">
        <v>310</v>
      </c>
    </row>
    <row r="185" spans="1:7" s="11" customFormat="1" ht="15.75">
      <c r="A185" s="378" t="s">
        <v>469</v>
      </c>
      <c r="B185" s="379"/>
      <c r="C185" s="379"/>
      <c r="D185" s="379"/>
      <c r="E185" s="379"/>
      <c r="F185" s="379"/>
      <c r="G185" s="380"/>
    </row>
    <row r="186" spans="1:7" s="11" customFormat="1" ht="31.5">
      <c r="A186" s="15" t="s">
        <v>16</v>
      </c>
      <c r="B186" s="82" t="s">
        <v>17</v>
      </c>
      <c r="C186" s="82" t="s">
        <v>18</v>
      </c>
      <c r="D186" s="84" t="s">
        <v>19</v>
      </c>
      <c r="E186" s="82" t="s">
        <v>20</v>
      </c>
      <c r="F186" s="84" t="s">
        <v>189</v>
      </c>
      <c r="G186" s="16" t="s">
        <v>21</v>
      </c>
    </row>
    <row r="187" spans="1:7" s="11" customFormat="1" ht="60">
      <c r="A187" s="105" t="s">
        <v>495</v>
      </c>
      <c r="B187" s="78" t="s">
        <v>110</v>
      </c>
      <c r="C187" s="78" t="s">
        <v>623</v>
      </c>
      <c r="D187" s="78" t="s">
        <v>288</v>
      </c>
      <c r="E187" s="79">
        <v>1</v>
      </c>
      <c r="F187" s="78" t="s">
        <v>624</v>
      </c>
      <c r="G187" s="106" t="s">
        <v>446</v>
      </c>
    </row>
    <row r="188" spans="1:7" s="11" customFormat="1" ht="45">
      <c r="A188" s="105" t="s">
        <v>447</v>
      </c>
      <c r="B188" s="78" t="s">
        <v>448</v>
      </c>
      <c r="C188" s="79" t="s">
        <v>571</v>
      </c>
      <c r="D188" s="78" t="s">
        <v>449</v>
      </c>
      <c r="E188" s="79">
        <v>1</v>
      </c>
      <c r="F188" s="78" t="s">
        <v>625</v>
      </c>
      <c r="G188" s="106" t="s">
        <v>450</v>
      </c>
    </row>
    <row r="189" spans="1:7" s="11" customFormat="1" ht="43.5" customHeight="1">
      <c r="A189" s="105" t="s">
        <v>451</v>
      </c>
      <c r="B189" s="78" t="s">
        <v>452</v>
      </c>
      <c r="C189" s="79">
        <v>1</v>
      </c>
      <c r="D189" s="78" t="s">
        <v>453</v>
      </c>
      <c r="E189" s="79">
        <v>1</v>
      </c>
      <c r="F189" s="78" t="s">
        <v>626</v>
      </c>
      <c r="G189" s="106" t="s">
        <v>627</v>
      </c>
    </row>
    <row r="190" spans="1:7" s="11" customFormat="1" ht="30">
      <c r="A190" s="105" t="s">
        <v>305</v>
      </c>
      <c r="B190" s="78" t="s">
        <v>110</v>
      </c>
      <c r="C190" s="78" t="s">
        <v>306</v>
      </c>
      <c r="D190" s="78" t="s">
        <v>307</v>
      </c>
      <c r="E190" s="79">
        <v>1</v>
      </c>
      <c r="F190" s="78" t="s">
        <v>646</v>
      </c>
      <c r="G190" s="106" t="s">
        <v>308</v>
      </c>
    </row>
    <row r="191" spans="1:7" s="11" customFormat="1" ht="30">
      <c r="A191" s="105" t="s">
        <v>454</v>
      </c>
      <c r="B191" s="78" t="s">
        <v>136</v>
      </c>
      <c r="C191" s="79" t="s">
        <v>601</v>
      </c>
      <c r="D191" s="78" t="s">
        <v>455</v>
      </c>
      <c r="E191" s="79">
        <v>1</v>
      </c>
      <c r="F191" s="78" t="s">
        <v>628</v>
      </c>
      <c r="G191" s="106" t="s">
        <v>456</v>
      </c>
    </row>
    <row r="192" spans="1:7" s="11" customFormat="1" ht="95.25" customHeight="1">
      <c r="A192" s="105" t="s">
        <v>457</v>
      </c>
      <c r="B192" s="78" t="s">
        <v>458</v>
      </c>
      <c r="C192" s="79" t="s">
        <v>571</v>
      </c>
      <c r="D192" s="78" t="s">
        <v>459</v>
      </c>
      <c r="E192" s="79">
        <v>1</v>
      </c>
      <c r="F192" s="78" t="s">
        <v>629</v>
      </c>
      <c r="G192" s="106" t="s">
        <v>460</v>
      </c>
    </row>
    <row r="193" spans="1:7" s="11" customFormat="1" ht="103.5" customHeight="1">
      <c r="A193" s="105" t="s">
        <v>461</v>
      </c>
      <c r="B193" s="78" t="s">
        <v>462</v>
      </c>
      <c r="C193" s="78" t="s">
        <v>601</v>
      </c>
      <c r="D193" s="78" t="s">
        <v>463</v>
      </c>
      <c r="E193" s="79">
        <v>1</v>
      </c>
      <c r="F193" s="78" t="s">
        <v>647</v>
      </c>
      <c r="G193" s="106" t="s">
        <v>464</v>
      </c>
    </row>
    <row r="194" spans="1:7" s="11" customFormat="1" ht="42" customHeight="1">
      <c r="A194" s="105" t="s">
        <v>465</v>
      </c>
      <c r="B194" s="78" t="s">
        <v>466</v>
      </c>
      <c r="C194" s="78" t="s">
        <v>601</v>
      </c>
      <c r="D194" s="78" t="s">
        <v>467</v>
      </c>
      <c r="E194" s="79">
        <v>1</v>
      </c>
      <c r="F194" s="78" t="s">
        <v>630</v>
      </c>
      <c r="G194" s="106" t="s">
        <v>468</v>
      </c>
    </row>
    <row r="195" spans="1:7" s="11" customFormat="1" ht="30">
      <c r="A195" s="105" t="s">
        <v>496</v>
      </c>
      <c r="B195" s="78" t="s">
        <v>497</v>
      </c>
      <c r="C195" s="78" t="s">
        <v>601</v>
      </c>
      <c r="D195" s="78" t="s">
        <v>467</v>
      </c>
      <c r="E195" s="79">
        <v>1</v>
      </c>
      <c r="F195" s="78" t="s">
        <v>498</v>
      </c>
      <c r="G195" s="106" t="s">
        <v>468</v>
      </c>
    </row>
    <row r="196" spans="1:7" s="11" customFormat="1" ht="30">
      <c r="A196" s="105" t="s">
        <v>631</v>
      </c>
      <c r="B196" s="78" t="s">
        <v>632</v>
      </c>
      <c r="C196" s="78" t="s">
        <v>601</v>
      </c>
      <c r="D196" s="78" t="s">
        <v>633</v>
      </c>
      <c r="E196" s="79">
        <v>0.1</v>
      </c>
      <c r="F196" s="78" t="s">
        <v>634</v>
      </c>
      <c r="G196" s="106" t="s">
        <v>571</v>
      </c>
    </row>
    <row r="197" spans="1:7" s="11" customFormat="1" ht="45">
      <c r="A197" s="105" t="s">
        <v>635</v>
      </c>
      <c r="B197" s="78" t="s">
        <v>636</v>
      </c>
      <c r="C197" s="78" t="s">
        <v>601</v>
      </c>
      <c r="D197" s="78" t="s">
        <v>637</v>
      </c>
      <c r="E197" s="79">
        <v>0.1</v>
      </c>
      <c r="F197" s="78" t="s">
        <v>638</v>
      </c>
      <c r="G197" s="106" t="s">
        <v>571</v>
      </c>
    </row>
    <row r="198" spans="1:7" s="11" customFormat="1" ht="30">
      <c r="A198" s="105" t="s">
        <v>499</v>
      </c>
      <c r="B198" s="78" t="s">
        <v>500</v>
      </c>
      <c r="C198" s="78" t="s">
        <v>601</v>
      </c>
      <c r="D198" s="78" t="s">
        <v>467</v>
      </c>
      <c r="E198" s="79">
        <v>1</v>
      </c>
      <c r="F198" s="78" t="s">
        <v>639</v>
      </c>
      <c r="G198" s="106" t="s">
        <v>501</v>
      </c>
    </row>
    <row r="199" spans="1:7" s="11" customFormat="1" ht="15.75">
      <c r="A199" s="482" t="s">
        <v>135</v>
      </c>
      <c r="B199" s="483"/>
      <c r="C199" s="483"/>
      <c r="D199" s="483"/>
      <c r="E199" s="483"/>
      <c r="F199" s="483"/>
      <c r="G199" s="484"/>
    </row>
    <row r="200" spans="1:7" s="11" customFormat="1" ht="31.5">
      <c r="A200" s="15" t="s">
        <v>16</v>
      </c>
      <c r="B200" s="82" t="s">
        <v>17</v>
      </c>
      <c r="C200" s="82" t="s">
        <v>18</v>
      </c>
      <c r="D200" s="84" t="s">
        <v>19</v>
      </c>
      <c r="E200" s="82" t="s">
        <v>20</v>
      </c>
      <c r="F200" s="84" t="s">
        <v>189</v>
      </c>
      <c r="G200" s="16" t="s">
        <v>21</v>
      </c>
    </row>
    <row r="201" spans="1:7" s="11" customFormat="1" ht="135.75" customHeight="1">
      <c r="A201" s="105" t="s">
        <v>471</v>
      </c>
      <c r="B201" s="51" t="s">
        <v>472</v>
      </c>
      <c r="C201" s="51" t="s">
        <v>473</v>
      </c>
      <c r="D201" s="51" t="s">
        <v>474</v>
      </c>
      <c r="E201" s="52">
        <v>0.7</v>
      </c>
      <c r="F201" s="51" t="s">
        <v>475</v>
      </c>
      <c r="G201" s="111" t="s">
        <v>641</v>
      </c>
    </row>
    <row r="202" spans="1:7" s="11" customFormat="1" ht="180">
      <c r="A202" s="464" t="s">
        <v>312</v>
      </c>
      <c r="B202" s="78" t="s">
        <v>313</v>
      </c>
      <c r="C202" s="79">
        <v>0.75</v>
      </c>
      <c r="D202" s="78" t="s">
        <v>314</v>
      </c>
      <c r="E202" s="79">
        <v>0.8</v>
      </c>
      <c r="F202" s="78" t="s">
        <v>642</v>
      </c>
      <c r="G202" s="106" t="s">
        <v>643</v>
      </c>
    </row>
    <row r="203" spans="1:7" s="11" customFormat="1" ht="177.75" customHeight="1">
      <c r="A203" s="464"/>
      <c r="B203" s="78" t="s">
        <v>315</v>
      </c>
      <c r="C203" s="79">
        <v>0.85</v>
      </c>
      <c r="D203" s="78" t="s">
        <v>314</v>
      </c>
      <c r="E203" s="79">
        <v>1</v>
      </c>
      <c r="F203" s="78" t="s">
        <v>316</v>
      </c>
      <c r="G203" s="106" t="s">
        <v>317</v>
      </c>
    </row>
    <row r="204" spans="1:7" s="11" customFormat="1" ht="105.75" thickBot="1">
      <c r="A204" s="109" t="s">
        <v>502</v>
      </c>
      <c r="B204" s="90" t="s">
        <v>503</v>
      </c>
      <c r="C204" s="91" t="s">
        <v>504</v>
      </c>
      <c r="D204" s="90" t="s">
        <v>314</v>
      </c>
      <c r="E204" s="91">
        <v>1</v>
      </c>
      <c r="F204" s="90" t="s">
        <v>644</v>
      </c>
      <c r="G204" s="110" t="s">
        <v>645</v>
      </c>
    </row>
    <row r="205" spans="1:7" s="11" customFormat="1" ht="16.5" thickBot="1">
      <c r="A205" s="773" t="s">
        <v>319</v>
      </c>
      <c r="B205" s="774"/>
      <c r="C205" s="774"/>
      <c r="D205" s="774"/>
      <c r="E205" s="774"/>
      <c r="F205" s="774"/>
      <c r="G205" s="775"/>
    </row>
    <row r="206" spans="1:7" s="11" customFormat="1" ht="31.5">
      <c r="A206" s="147" t="s">
        <v>16</v>
      </c>
      <c r="B206" s="148" t="s">
        <v>17</v>
      </c>
      <c r="C206" s="148" t="s">
        <v>18</v>
      </c>
      <c r="D206" s="149" t="s">
        <v>19</v>
      </c>
      <c r="E206" s="148" t="s">
        <v>20</v>
      </c>
      <c r="F206" s="149" t="s">
        <v>189</v>
      </c>
      <c r="G206" s="150" t="s">
        <v>21</v>
      </c>
    </row>
    <row r="207" spans="1:7" s="11" customFormat="1" ht="171" customHeight="1">
      <c r="A207" s="112" t="s">
        <v>654</v>
      </c>
      <c r="B207" s="54" t="s">
        <v>655</v>
      </c>
      <c r="C207" s="113" t="s">
        <v>656</v>
      </c>
      <c r="D207" s="54" t="s">
        <v>657</v>
      </c>
      <c r="E207" s="55">
        <v>1</v>
      </c>
      <c r="F207" s="56"/>
      <c r="G207" s="114" t="s">
        <v>658</v>
      </c>
    </row>
    <row r="208" spans="1:7" s="11" customFormat="1" ht="177.75" customHeight="1">
      <c r="A208" s="112" t="s">
        <v>659</v>
      </c>
      <c r="B208" s="54" t="s">
        <v>660</v>
      </c>
      <c r="C208" s="57" t="s">
        <v>661</v>
      </c>
      <c r="D208" s="54" t="s">
        <v>657</v>
      </c>
      <c r="E208" s="58"/>
      <c r="F208" s="57"/>
      <c r="G208" s="115" t="s">
        <v>662</v>
      </c>
    </row>
    <row r="209" spans="1:7" s="11" customFormat="1" ht="148.5" customHeight="1">
      <c r="A209" s="116" t="s">
        <v>663</v>
      </c>
      <c r="B209" s="57" t="s">
        <v>664</v>
      </c>
      <c r="C209" s="57" t="s">
        <v>665</v>
      </c>
      <c r="D209" s="54" t="s">
        <v>657</v>
      </c>
      <c r="E209" s="58"/>
      <c r="F209" s="57"/>
      <c r="G209" s="117" t="s">
        <v>666</v>
      </c>
    </row>
    <row r="210" spans="1:7" s="11" customFormat="1" ht="84" customHeight="1">
      <c r="A210" s="118" t="s">
        <v>667</v>
      </c>
      <c r="B210" s="57" t="s">
        <v>668</v>
      </c>
      <c r="C210" s="57" t="s">
        <v>669</v>
      </c>
      <c r="D210" s="57" t="s">
        <v>670</v>
      </c>
      <c r="E210" s="58"/>
      <c r="F210" s="57"/>
      <c r="G210" s="17"/>
    </row>
    <row r="211" spans="1:7" s="11" customFormat="1" ht="75">
      <c r="A211" s="105" t="s">
        <v>506</v>
      </c>
      <c r="B211" s="78" t="s">
        <v>507</v>
      </c>
      <c r="C211" s="461" t="s">
        <v>328</v>
      </c>
      <c r="D211" s="78" t="s">
        <v>329</v>
      </c>
      <c r="E211" s="59">
        <v>1</v>
      </c>
      <c r="F211" s="59" t="s">
        <v>330</v>
      </c>
      <c r="G211" s="119" t="s">
        <v>671</v>
      </c>
    </row>
    <row r="212" spans="1:7" s="11" customFormat="1" ht="60">
      <c r="A212" s="105" t="s">
        <v>672</v>
      </c>
      <c r="B212" s="78" t="s">
        <v>331</v>
      </c>
      <c r="C212" s="462"/>
      <c r="D212" s="78" t="s">
        <v>332</v>
      </c>
      <c r="E212" s="59">
        <v>1</v>
      </c>
      <c r="F212" s="78" t="s">
        <v>330</v>
      </c>
      <c r="G212" s="119" t="s">
        <v>673</v>
      </c>
    </row>
    <row r="213" spans="1:7" s="11" customFormat="1" ht="117.75" customHeight="1">
      <c r="A213" s="105" t="s">
        <v>508</v>
      </c>
      <c r="B213" s="78" t="s">
        <v>333</v>
      </c>
      <c r="C213" s="462"/>
      <c r="D213" s="78" t="s">
        <v>334</v>
      </c>
      <c r="E213" s="59">
        <v>1</v>
      </c>
      <c r="F213" s="59" t="s">
        <v>330</v>
      </c>
      <c r="G213" s="119" t="s">
        <v>674</v>
      </c>
    </row>
    <row r="214" spans="1:7" s="11" customFormat="1" ht="109.5" customHeight="1">
      <c r="A214" s="105" t="s">
        <v>509</v>
      </c>
      <c r="B214" s="78" t="s">
        <v>335</v>
      </c>
      <c r="C214" s="462"/>
      <c r="D214" s="78" t="s">
        <v>334</v>
      </c>
      <c r="E214" s="59">
        <v>1</v>
      </c>
      <c r="F214" s="59" t="s">
        <v>330</v>
      </c>
      <c r="G214" s="119" t="s">
        <v>336</v>
      </c>
    </row>
    <row r="215" spans="1:7" s="11" customFormat="1" ht="78" customHeight="1">
      <c r="A215" s="105" t="s">
        <v>337</v>
      </c>
      <c r="B215" s="78" t="s">
        <v>338</v>
      </c>
      <c r="C215" s="462"/>
      <c r="D215" s="78" t="s">
        <v>329</v>
      </c>
      <c r="E215" s="59">
        <v>1</v>
      </c>
      <c r="F215" s="59" t="s">
        <v>330</v>
      </c>
      <c r="G215" s="119" t="s">
        <v>675</v>
      </c>
    </row>
    <row r="216" spans="1:7" s="11" customFormat="1" ht="75">
      <c r="A216" s="105" t="s">
        <v>339</v>
      </c>
      <c r="B216" s="78" t="s">
        <v>340</v>
      </c>
      <c r="C216" s="462"/>
      <c r="D216" s="78" t="s">
        <v>676</v>
      </c>
      <c r="E216" s="59">
        <v>1</v>
      </c>
      <c r="F216" s="59" t="s">
        <v>330</v>
      </c>
      <c r="G216" s="119" t="s">
        <v>677</v>
      </c>
    </row>
    <row r="217" spans="1:7" s="11" customFormat="1" ht="75">
      <c r="A217" s="105" t="s">
        <v>342</v>
      </c>
      <c r="B217" s="78" t="s">
        <v>343</v>
      </c>
      <c r="C217" s="462"/>
      <c r="D217" s="78" t="s">
        <v>341</v>
      </c>
      <c r="E217" s="59">
        <v>1</v>
      </c>
      <c r="F217" s="59" t="s">
        <v>330</v>
      </c>
      <c r="G217" s="119" t="s">
        <v>344</v>
      </c>
    </row>
    <row r="218" spans="1:7" s="11" customFormat="1" ht="70.5" customHeight="1">
      <c r="A218" s="105" t="s">
        <v>345</v>
      </c>
      <c r="B218" s="78" t="s">
        <v>346</v>
      </c>
      <c r="C218" s="462"/>
      <c r="D218" s="78" t="s">
        <v>329</v>
      </c>
      <c r="E218" s="59">
        <v>1</v>
      </c>
      <c r="F218" s="59" t="s">
        <v>330</v>
      </c>
      <c r="G218" s="119" t="s">
        <v>347</v>
      </c>
    </row>
    <row r="219" spans="1:7" s="11" customFormat="1" ht="70.5" customHeight="1">
      <c r="A219" s="105" t="s">
        <v>348</v>
      </c>
      <c r="B219" s="78" t="s">
        <v>349</v>
      </c>
      <c r="C219" s="462"/>
      <c r="D219" s="78" t="s">
        <v>329</v>
      </c>
      <c r="E219" s="59">
        <v>1</v>
      </c>
      <c r="F219" s="59" t="s">
        <v>330</v>
      </c>
      <c r="G219" s="119" t="s">
        <v>350</v>
      </c>
    </row>
    <row r="220" spans="1:7" s="11" customFormat="1" ht="57" customHeight="1">
      <c r="A220" s="105" t="s">
        <v>510</v>
      </c>
      <c r="B220" s="78" t="s">
        <v>351</v>
      </c>
      <c r="C220" s="462"/>
      <c r="D220" s="78" t="s">
        <v>329</v>
      </c>
      <c r="E220" s="59">
        <v>1</v>
      </c>
      <c r="F220" s="59" t="s">
        <v>330</v>
      </c>
      <c r="G220" s="106" t="s">
        <v>330</v>
      </c>
    </row>
    <row r="221" spans="1:7" s="11" customFormat="1" ht="108" customHeight="1">
      <c r="A221" s="105" t="s">
        <v>352</v>
      </c>
      <c r="B221" s="78" t="s">
        <v>353</v>
      </c>
      <c r="C221" s="463"/>
      <c r="D221" s="78" t="s">
        <v>329</v>
      </c>
      <c r="E221" s="59">
        <v>1</v>
      </c>
      <c r="F221" s="59" t="s">
        <v>330</v>
      </c>
      <c r="G221" s="106" t="s">
        <v>330</v>
      </c>
    </row>
    <row r="222" spans="1:7" s="11" customFormat="1" ht="60">
      <c r="A222" s="105" t="s">
        <v>678</v>
      </c>
      <c r="B222" s="78" t="s">
        <v>679</v>
      </c>
      <c r="C222" s="78" t="s">
        <v>680</v>
      </c>
      <c r="D222" s="78" t="s">
        <v>681</v>
      </c>
      <c r="E222" s="60">
        <v>1</v>
      </c>
      <c r="F222" s="75" t="s">
        <v>330</v>
      </c>
      <c r="G222" s="120" t="s">
        <v>682</v>
      </c>
    </row>
    <row r="223" spans="1:7" s="11" customFormat="1" ht="240" customHeight="1">
      <c r="A223" s="121" t="s">
        <v>354</v>
      </c>
      <c r="B223" s="61" t="s">
        <v>355</v>
      </c>
      <c r="C223" s="61" t="s">
        <v>683</v>
      </c>
      <c r="D223" s="61" t="s">
        <v>356</v>
      </c>
      <c r="E223" s="62" t="s">
        <v>684</v>
      </c>
      <c r="F223" s="62" t="s">
        <v>357</v>
      </c>
      <c r="G223" s="122" t="s">
        <v>358</v>
      </c>
    </row>
    <row r="224" spans="1:7" s="11" customFormat="1" ht="90">
      <c r="A224" s="105" t="s">
        <v>359</v>
      </c>
      <c r="B224" s="63" t="s">
        <v>360</v>
      </c>
      <c r="C224" s="63" t="s">
        <v>361</v>
      </c>
      <c r="D224" s="64" t="s">
        <v>362</v>
      </c>
      <c r="E224" s="65">
        <v>1</v>
      </c>
      <c r="F224" s="64" t="s">
        <v>363</v>
      </c>
      <c r="G224" s="123" t="s">
        <v>364</v>
      </c>
    </row>
    <row r="225" spans="1:7" s="11" customFormat="1" ht="105">
      <c r="A225" s="124" t="s">
        <v>376</v>
      </c>
      <c r="B225" s="51" t="s">
        <v>377</v>
      </c>
      <c r="C225" s="51" t="s">
        <v>378</v>
      </c>
      <c r="D225" s="51" t="s">
        <v>379</v>
      </c>
      <c r="E225" s="52">
        <v>1</v>
      </c>
      <c r="F225" s="51" t="s">
        <v>685</v>
      </c>
      <c r="G225" s="122" t="s">
        <v>365</v>
      </c>
    </row>
    <row r="226" spans="1:7" s="11" customFormat="1" ht="75">
      <c r="A226" s="124" t="s">
        <v>380</v>
      </c>
      <c r="B226" s="51" t="s">
        <v>381</v>
      </c>
      <c r="C226" s="51" t="s">
        <v>382</v>
      </c>
      <c r="D226" s="51" t="s">
        <v>379</v>
      </c>
      <c r="E226" s="52">
        <v>1</v>
      </c>
      <c r="F226" s="51" t="s">
        <v>383</v>
      </c>
      <c r="G226" s="125" t="s">
        <v>384</v>
      </c>
    </row>
    <row r="227" spans="1:7" s="11" customFormat="1" ht="120">
      <c r="A227" s="124" t="s">
        <v>385</v>
      </c>
      <c r="B227" s="51" t="s">
        <v>386</v>
      </c>
      <c r="C227" s="51" t="s">
        <v>387</v>
      </c>
      <c r="D227" s="51" t="s">
        <v>379</v>
      </c>
      <c r="E227" s="52">
        <v>1</v>
      </c>
      <c r="F227" s="51" t="s">
        <v>388</v>
      </c>
      <c r="G227" s="125" t="s">
        <v>365</v>
      </c>
    </row>
    <row r="228" spans="1:7" s="11" customFormat="1" ht="75">
      <c r="A228" s="124" t="s">
        <v>392</v>
      </c>
      <c r="B228" s="51" t="s">
        <v>389</v>
      </c>
      <c r="C228" s="51" t="s">
        <v>390</v>
      </c>
      <c r="D228" s="51" t="s">
        <v>393</v>
      </c>
      <c r="E228" s="52">
        <v>1</v>
      </c>
      <c r="F228" s="51" t="s">
        <v>391</v>
      </c>
      <c r="G228" s="126" t="s">
        <v>394</v>
      </c>
    </row>
    <row r="229" spans="1:7" s="11" customFormat="1" ht="107.25" customHeight="1">
      <c r="A229" s="124" t="s">
        <v>395</v>
      </c>
      <c r="B229" s="51" t="s">
        <v>396</v>
      </c>
      <c r="C229" s="51" t="s">
        <v>397</v>
      </c>
      <c r="D229" s="51" t="s">
        <v>398</v>
      </c>
      <c r="E229" s="52">
        <v>1</v>
      </c>
      <c r="F229" s="51" t="s">
        <v>399</v>
      </c>
      <c r="G229" s="125" t="s">
        <v>686</v>
      </c>
    </row>
    <row r="230" spans="1:7" s="11" customFormat="1" ht="114" customHeight="1">
      <c r="A230" s="124" t="s">
        <v>687</v>
      </c>
      <c r="B230" s="51" t="s">
        <v>511</v>
      </c>
      <c r="C230" s="51" t="s">
        <v>512</v>
      </c>
      <c r="D230" s="51" t="s">
        <v>513</v>
      </c>
      <c r="E230" s="52">
        <v>1</v>
      </c>
      <c r="F230" s="51" t="s">
        <v>514</v>
      </c>
      <c r="G230" s="125" t="s">
        <v>688</v>
      </c>
    </row>
    <row r="231" spans="1:7" s="11" customFormat="1" ht="123" customHeight="1">
      <c r="A231" s="124" t="s">
        <v>689</v>
      </c>
      <c r="B231" s="51" t="s">
        <v>690</v>
      </c>
      <c r="C231" s="51" t="s">
        <v>515</v>
      </c>
      <c r="D231" s="51" t="s">
        <v>516</v>
      </c>
      <c r="E231" s="52">
        <v>1</v>
      </c>
      <c r="F231" s="51" t="s">
        <v>400</v>
      </c>
      <c r="G231" s="127" t="s">
        <v>691</v>
      </c>
    </row>
    <row r="232" spans="1:7" s="11" customFormat="1" ht="75">
      <c r="A232" s="124" t="s">
        <v>692</v>
      </c>
      <c r="B232" s="61" t="s">
        <v>693</v>
      </c>
      <c r="C232" s="61" t="s">
        <v>694</v>
      </c>
      <c r="D232" s="61" t="s">
        <v>516</v>
      </c>
      <c r="E232" s="62">
        <v>1</v>
      </c>
      <c r="F232" s="62" t="s">
        <v>400</v>
      </c>
      <c r="G232" s="127" t="s">
        <v>517</v>
      </c>
    </row>
    <row r="233" spans="1:7" s="11" customFormat="1" ht="104.25" customHeight="1">
      <c r="A233" s="121" t="s">
        <v>518</v>
      </c>
      <c r="B233" s="61" t="s">
        <v>402</v>
      </c>
      <c r="C233" s="61" t="s">
        <v>403</v>
      </c>
      <c r="D233" s="61" t="s">
        <v>401</v>
      </c>
      <c r="E233" s="62">
        <v>1</v>
      </c>
      <c r="F233" s="62" t="s">
        <v>695</v>
      </c>
      <c r="G233" s="126" t="s">
        <v>404</v>
      </c>
    </row>
    <row r="234" spans="1:7" s="11" customFormat="1" ht="210">
      <c r="A234" s="124" t="s">
        <v>696</v>
      </c>
      <c r="B234" s="51" t="str">
        <f>UPPER("Contribuir al fortalecimiento, modernización y sostenibilidad operativa de los sistemas de observación meteorológica e hidrológica gestionados por la Dirección de Meteorología e Hidrología.")</f>
        <v>CONTRIBUIR AL FORTALECIMIENTO, MODERNIZACIÓN Y SOSTENIBILIDAD OPERATIVA DE LOS SISTEMAS DE OBSERVACIÓN METEOROLÓGICA E HIDROLÓGICA GESTIONADOS POR LA DIRECCIÓN DE METEOROLOGÍA E HIDROLOGÍA.</v>
      </c>
      <c r="C234" s="51" t="s">
        <v>405</v>
      </c>
      <c r="D234" s="51" t="str">
        <f>UPPER("Comunidad aeronáutica, organismos de respuesta ante emergencias productores, agropecuarios, instituciones educativas, tomadores de decisiones gubernamentales, ciudadanía en general.")</f>
        <v>COMUNIDAD AERONÁUTICA, ORGANISMOS DE RESPUESTA ANTE EMERGENCIAS PRODUCTORES, AGROPECUARIOS, INSTITUCIONES EDUCATIVAS, TOMADORES DE DECISIONES GUBERNAMENTALES, CIUDADANÍA EN GENERAL.</v>
      </c>
      <c r="E234" s="66">
        <v>0</v>
      </c>
      <c r="F234" s="66">
        <v>0</v>
      </c>
      <c r="G234" s="111" t="s">
        <v>697</v>
      </c>
    </row>
    <row r="235" spans="1:7" s="11" customFormat="1" ht="120">
      <c r="A235" s="124" t="s">
        <v>698</v>
      </c>
      <c r="B235" s="51" t="s">
        <v>699</v>
      </c>
      <c r="C235" s="51" t="s">
        <v>405</v>
      </c>
      <c r="D235" s="51" t="str">
        <f t="shared" ref="D235" si="1">UPPER("población en general del territorio nacional")</f>
        <v>POBLACIÓN EN GENERAL DEL TERRITORIO NACIONAL</v>
      </c>
      <c r="E235" s="66">
        <v>0.3</v>
      </c>
      <c r="F235" s="66">
        <v>0</v>
      </c>
      <c r="G235" s="111" t="s">
        <v>700</v>
      </c>
    </row>
    <row r="236" spans="1:7" s="11" customFormat="1" ht="90">
      <c r="A236" s="790" t="s">
        <v>701</v>
      </c>
      <c r="B236" s="793" t="s">
        <v>702</v>
      </c>
      <c r="C236" s="51" t="s">
        <v>703</v>
      </c>
      <c r="D236" s="793" t="s">
        <v>704</v>
      </c>
      <c r="E236" s="66">
        <v>1</v>
      </c>
      <c r="F236" s="66">
        <v>1</v>
      </c>
      <c r="G236" s="128" t="s">
        <v>705</v>
      </c>
    </row>
    <row r="237" spans="1:7" s="11" customFormat="1" ht="120">
      <c r="A237" s="791"/>
      <c r="B237" s="794"/>
      <c r="C237" s="51" t="s">
        <v>706</v>
      </c>
      <c r="D237" s="794"/>
      <c r="E237" s="66">
        <v>1</v>
      </c>
      <c r="F237" s="66">
        <v>1</v>
      </c>
      <c r="G237" s="111" t="s">
        <v>707</v>
      </c>
    </row>
    <row r="238" spans="1:7" s="11" customFormat="1" ht="120">
      <c r="A238" s="791"/>
      <c r="B238" s="794"/>
      <c r="C238" s="51" t="s">
        <v>708</v>
      </c>
      <c r="D238" s="794"/>
      <c r="E238" s="66">
        <v>1</v>
      </c>
      <c r="F238" s="66">
        <v>1</v>
      </c>
      <c r="G238" s="111" t="s">
        <v>707</v>
      </c>
    </row>
    <row r="239" spans="1:7" s="11" customFormat="1" ht="111.75" customHeight="1">
      <c r="A239" s="791"/>
      <c r="B239" s="794"/>
      <c r="C239" s="51" t="s">
        <v>709</v>
      </c>
      <c r="D239" s="794"/>
      <c r="E239" s="66">
        <v>1</v>
      </c>
      <c r="F239" s="66">
        <v>1</v>
      </c>
      <c r="G239" s="128" t="s">
        <v>707</v>
      </c>
    </row>
    <row r="240" spans="1:7" s="11" customFormat="1" ht="111" customHeight="1">
      <c r="A240" s="791"/>
      <c r="B240" s="794"/>
      <c r="C240" s="51" t="s">
        <v>710</v>
      </c>
      <c r="D240" s="794"/>
      <c r="E240" s="66">
        <v>1</v>
      </c>
      <c r="F240" s="66">
        <v>1</v>
      </c>
      <c r="G240" s="128" t="s">
        <v>707</v>
      </c>
    </row>
    <row r="241" spans="1:7" s="11" customFormat="1" ht="112.5" customHeight="1">
      <c r="A241" s="791"/>
      <c r="B241" s="794"/>
      <c r="C241" s="51" t="s">
        <v>711</v>
      </c>
      <c r="D241" s="794"/>
      <c r="E241" s="66">
        <v>1</v>
      </c>
      <c r="F241" s="66">
        <v>1</v>
      </c>
      <c r="G241" s="128" t="s">
        <v>707</v>
      </c>
    </row>
    <row r="242" spans="1:7" s="11" customFormat="1" ht="101.25" customHeight="1">
      <c r="A242" s="791"/>
      <c r="B242" s="794"/>
      <c r="C242" s="51" t="s">
        <v>712</v>
      </c>
      <c r="D242" s="794"/>
      <c r="E242" s="66">
        <v>1</v>
      </c>
      <c r="F242" s="66">
        <v>1</v>
      </c>
      <c r="G242" s="128" t="s">
        <v>707</v>
      </c>
    </row>
    <row r="243" spans="1:7" s="11" customFormat="1" ht="114.75" customHeight="1">
      <c r="A243" s="792"/>
      <c r="B243" s="795"/>
      <c r="C243" s="51" t="s">
        <v>713</v>
      </c>
      <c r="D243" s="795"/>
      <c r="E243" s="66">
        <v>1</v>
      </c>
      <c r="F243" s="66">
        <v>1</v>
      </c>
      <c r="G243" s="128" t="s">
        <v>707</v>
      </c>
    </row>
    <row r="244" spans="1:7" s="11" customFormat="1" ht="165">
      <c r="A244" s="121" t="s">
        <v>714</v>
      </c>
      <c r="B244" s="51" t="s">
        <v>406</v>
      </c>
      <c r="C244" s="61" t="s">
        <v>407</v>
      </c>
      <c r="D244" s="61" t="s">
        <v>408</v>
      </c>
      <c r="E244" s="62">
        <v>1</v>
      </c>
      <c r="F244" s="62">
        <v>0.99</v>
      </c>
      <c r="G244" s="129" t="s">
        <v>409</v>
      </c>
    </row>
    <row r="245" spans="1:7" s="11" customFormat="1" ht="396.75" customHeight="1">
      <c r="A245" s="121" t="s">
        <v>715</v>
      </c>
      <c r="B245" s="51" t="s">
        <v>406</v>
      </c>
      <c r="C245" s="61" t="s">
        <v>410</v>
      </c>
      <c r="D245" s="61" t="s">
        <v>408</v>
      </c>
      <c r="E245" s="62">
        <v>0.98</v>
      </c>
      <c r="F245" s="62">
        <v>0.92</v>
      </c>
      <c r="G245" s="129" t="s">
        <v>156</v>
      </c>
    </row>
    <row r="246" spans="1:7" s="11" customFormat="1" ht="150">
      <c r="A246" s="121" t="s">
        <v>716</v>
      </c>
      <c r="B246" s="51" t="s">
        <v>411</v>
      </c>
      <c r="C246" s="61" t="s">
        <v>412</v>
      </c>
      <c r="D246" s="61" t="s">
        <v>408</v>
      </c>
      <c r="E246" s="62">
        <v>1</v>
      </c>
      <c r="F246" s="62">
        <v>1</v>
      </c>
      <c r="G246" s="129" t="s">
        <v>413</v>
      </c>
    </row>
    <row r="247" spans="1:7" s="11" customFormat="1" ht="105">
      <c r="A247" s="130" t="s">
        <v>717</v>
      </c>
      <c r="B247" s="78" t="s">
        <v>718</v>
      </c>
      <c r="C247" s="67" t="s">
        <v>719</v>
      </c>
      <c r="D247" s="67" t="s">
        <v>414</v>
      </c>
      <c r="E247" s="68">
        <v>1</v>
      </c>
      <c r="F247" s="68">
        <v>0.98</v>
      </c>
      <c r="G247" s="129" t="s">
        <v>415</v>
      </c>
    </row>
    <row r="248" spans="1:7" s="11" customFormat="1" ht="213.75" customHeight="1">
      <c r="A248" s="105" t="s">
        <v>720</v>
      </c>
      <c r="B248" s="78" t="s">
        <v>721</v>
      </c>
      <c r="C248" s="69"/>
      <c r="D248" s="78" t="s">
        <v>722</v>
      </c>
      <c r="E248" s="59">
        <v>1</v>
      </c>
      <c r="F248" s="59" t="s">
        <v>330</v>
      </c>
      <c r="G248" s="131" t="s">
        <v>723</v>
      </c>
    </row>
    <row r="249" spans="1:7" s="11" customFormat="1" ht="108.75" customHeight="1">
      <c r="A249" s="105" t="s">
        <v>366</v>
      </c>
      <c r="B249" s="78" t="s">
        <v>367</v>
      </c>
      <c r="C249" s="462"/>
      <c r="D249" s="78" t="s">
        <v>368</v>
      </c>
      <c r="E249" s="59">
        <v>1</v>
      </c>
      <c r="F249" s="59" t="s">
        <v>330</v>
      </c>
      <c r="G249" s="131" t="s">
        <v>724</v>
      </c>
    </row>
    <row r="250" spans="1:7" s="11" customFormat="1" ht="110.25" customHeight="1">
      <c r="A250" s="105" t="s">
        <v>725</v>
      </c>
      <c r="B250" s="78" t="s">
        <v>369</v>
      </c>
      <c r="C250" s="462"/>
      <c r="D250" s="78" t="s">
        <v>368</v>
      </c>
      <c r="E250" s="59">
        <v>1</v>
      </c>
      <c r="F250" s="59" t="s">
        <v>330</v>
      </c>
      <c r="G250" s="131" t="s">
        <v>726</v>
      </c>
    </row>
    <row r="251" spans="1:7" s="11" customFormat="1" ht="103.5" customHeight="1">
      <c r="A251" s="105" t="s">
        <v>519</v>
      </c>
      <c r="B251" s="78" t="s">
        <v>370</v>
      </c>
      <c r="C251" s="462"/>
      <c r="D251" s="78" t="s">
        <v>368</v>
      </c>
      <c r="E251" s="59">
        <v>1</v>
      </c>
      <c r="F251" s="59" t="s">
        <v>330</v>
      </c>
      <c r="G251" s="131" t="s">
        <v>727</v>
      </c>
    </row>
    <row r="252" spans="1:7" s="11" customFormat="1" ht="90">
      <c r="A252" s="105" t="s">
        <v>520</v>
      </c>
      <c r="B252" s="78" t="s">
        <v>371</v>
      </c>
      <c r="C252" s="462"/>
      <c r="D252" s="78" t="s">
        <v>368</v>
      </c>
      <c r="E252" s="59">
        <v>1</v>
      </c>
      <c r="F252" s="59" t="s">
        <v>330</v>
      </c>
      <c r="G252" s="131" t="s">
        <v>728</v>
      </c>
    </row>
    <row r="253" spans="1:7" s="11" customFormat="1" ht="120">
      <c r="A253" s="105" t="s">
        <v>372</v>
      </c>
      <c r="B253" s="76" t="s">
        <v>373</v>
      </c>
      <c r="C253" s="77"/>
      <c r="D253" s="76" t="s">
        <v>368</v>
      </c>
      <c r="E253" s="73">
        <v>1</v>
      </c>
      <c r="F253" s="73" t="s">
        <v>330</v>
      </c>
      <c r="G253" s="132" t="s">
        <v>729</v>
      </c>
    </row>
    <row r="254" spans="1:7" s="11" customFormat="1" ht="90">
      <c r="A254" s="105" t="s">
        <v>374</v>
      </c>
      <c r="B254" s="78" t="s">
        <v>375</v>
      </c>
      <c r="C254" s="78"/>
      <c r="D254" s="71" t="s">
        <v>368</v>
      </c>
      <c r="E254" s="72">
        <v>1</v>
      </c>
      <c r="F254" s="72" t="s">
        <v>330</v>
      </c>
      <c r="G254" s="131" t="s">
        <v>688</v>
      </c>
    </row>
    <row r="255" spans="1:7" s="11" customFormat="1" ht="409.5" customHeight="1">
      <c r="A255" s="783"/>
      <c r="B255" s="784"/>
      <c r="C255" s="784"/>
      <c r="D255" s="784"/>
      <c r="E255" s="784"/>
      <c r="F255" s="784"/>
      <c r="G255" s="785"/>
    </row>
    <row r="256" spans="1:7" s="11" customFormat="1" ht="342" customHeight="1">
      <c r="A256" s="452"/>
      <c r="B256" s="453"/>
      <c r="C256" s="453"/>
      <c r="D256" s="453"/>
      <c r="E256" s="453"/>
      <c r="F256" s="453"/>
      <c r="G256" s="454"/>
    </row>
    <row r="257" spans="1:7" s="11" customFormat="1" ht="281.25" customHeight="1">
      <c r="A257" s="176"/>
      <c r="B257" s="177"/>
      <c r="C257" s="177"/>
      <c r="D257" s="177"/>
      <c r="E257" s="177"/>
      <c r="F257" s="177"/>
      <c r="G257" s="178"/>
    </row>
    <row r="258" spans="1:7" s="3" customFormat="1" ht="16.5">
      <c r="A258" s="348" t="s">
        <v>63</v>
      </c>
      <c r="B258" s="349"/>
      <c r="C258" s="349"/>
      <c r="D258" s="349"/>
      <c r="E258" s="349"/>
      <c r="F258" s="349"/>
      <c r="G258" s="350"/>
    </row>
    <row r="259" spans="1:7" s="3" customFormat="1" ht="47.25">
      <c r="A259" s="15" t="s">
        <v>22</v>
      </c>
      <c r="B259" s="82" t="s">
        <v>23</v>
      </c>
      <c r="C259" s="6" t="s">
        <v>48</v>
      </c>
      <c r="D259" s="82" t="s">
        <v>24</v>
      </c>
      <c r="E259" s="82" t="s">
        <v>25</v>
      </c>
      <c r="F259" s="84" t="s">
        <v>524</v>
      </c>
      <c r="G259" s="102" t="s">
        <v>26</v>
      </c>
    </row>
    <row r="260" spans="1:7" s="3" customFormat="1" ht="75">
      <c r="A260" s="196" t="s">
        <v>847</v>
      </c>
      <c r="B260" s="196" t="s">
        <v>848</v>
      </c>
      <c r="C260" s="197">
        <v>46091</v>
      </c>
      <c r="D260" s="200">
        <v>11417585730</v>
      </c>
      <c r="E260" s="196" t="s">
        <v>849</v>
      </c>
      <c r="F260" s="199" t="s">
        <v>850</v>
      </c>
      <c r="G260" s="196" t="s">
        <v>851</v>
      </c>
    </row>
    <row r="261" spans="1:7" s="3" customFormat="1" ht="90">
      <c r="A261" s="196" t="s">
        <v>852</v>
      </c>
      <c r="B261" s="196" t="s">
        <v>853</v>
      </c>
      <c r="C261" s="197">
        <v>46087</v>
      </c>
      <c r="D261" s="200">
        <v>1809200000</v>
      </c>
      <c r="E261" s="196" t="s">
        <v>854</v>
      </c>
      <c r="F261" s="199" t="s">
        <v>850</v>
      </c>
      <c r="G261" s="196" t="s">
        <v>855</v>
      </c>
    </row>
    <row r="262" spans="1:7" s="3" customFormat="1" ht="75">
      <c r="A262" s="196" t="s">
        <v>856</v>
      </c>
      <c r="B262" s="196" t="s">
        <v>857</v>
      </c>
      <c r="C262" s="197">
        <v>46108</v>
      </c>
      <c r="D262" s="200">
        <v>1000000000</v>
      </c>
      <c r="E262" s="196" t="s">
        <v>858</v>
      </c>
      <c r="F262" s="199" t="s">
        <v>850</v>
      </c>
      <c r="G262" s="196" t="s">
        <v>859</v>
      </c>
    </row>
    <row r="263" spans="1:7" s="3" customFormat="1" ht="75">
      <c r="A263" s="196" t="s">
        <v>860</v>
      </c>
      <c r="B263" s="196" t="s">
        <v>861</v>
      </c>
      <c r="C263" s="197">
        <v>46101</v>
      </c>
      <c r="D263" s="200">
        <v>1997961933</v>
      </c>
      <c r="E263" s="196" t="s">
        <v>862</v>
      </c>
      <c r="F263" s="199" t="s">
        <v>850</v>
      </c>
      <c r="G263" s="196" t="s">
        <v>859</v>
      </c>
    </row>
    <row r="264" spans="1:7" s="3" customFormat="1" ht="75">
      <c r="A264" s="198">
        <v>475315</v>
      </c>
      <c r="B264" s="196" t="s">
        <v>863</v>
      </c>
      <c r="C264" s="197">
        <v>46105</v>
      </c>
      <c r="D264" s="200">
        <v>6066000000</v>
      </c>
      <c r="E264" s="196" t="s">
        <v>864</v>
      </c>
      <c r="F264" s="199" t="s">
        <v>850</v>
      </c>
      <c r="G264" s="196" t="s">
        <v>865</v>
      </c>
    </row>
    <row r="265" spans="1:7" s="3" customFormat="1" ht="75">
      <c r="A265" s="180" t="s">
        <v>866</v>
      </c>
      <c r="B265" s="270" t="s">
        <v>879</v>
      </c>
      <c r="C265" s="197">
        <v>46105</v>
      </c>
      <c r="D265" s="200">
        <v>1079114000</v>
      </c>
      <c r="E265" s="196" t="s">
        <v>867</v>
      </c>
      <c r="F265" s="199" t="s">
        <v>850</v>
      </c>
      <c r="G265" s="196" t="s">
        <v>868</v>
      </c>
    </row>
    <row r="266" spans="1:7" s="3" customFormat="1" ht="75" customHeight="1">
      <c r="A266" s="180" t="s">
        <v>866</v>
      </c>
      <c r="B266" s="270" t="s">
        <v>879</v>
      </c>
      <c r="C266" s="197">
        <v>46105</v>
      </c>
      <c r="D266" s="200">
        <v>1080176900</v>
      </c>
      <c r="E266" s="196" t="s">
        <v>867</v>
      </c>
      <c r="F266" s="199" t="s">
        <v>850</v>
      </c>
      <c r="G266" s="196" t="s">
        <v>868</v>
      </c>
    </row>
    <row r="267" spans="1:7" s="3" customFormat="1" ht="75" customHeight="1" thickBot="1">
      <c r="A267" s="144" t="s">
        <v>866</v>
      </c>
      <c r="B267" s="271" t="s">
        <v>879</v>
      </c>
      <c r="C267" s="255">
        <v>46105</v>
      </c>
      <c r="D267" s="256">
        <v>179985900</v>
      </c>
      <c r="E267" s="232" t="s">
        <v>867</v>
      </c>
      <c r="F267" s="257" t="s">
        <v>850</v>
      </c>
      <c r="G267" s="232" t="s">
        <v>868</v>
      </c>
    </row>
    <row r="268" spans="1:7" s="3" customFormat="1" ht="75" customHeight="1">
      <c r="A268" s="258" t="s">
        <v>866</v>
      </c>
      <c r="B268" s="272" t="s">
        <v>879</v>
      </c>
      <c r="C268" s="259">
        <v>46105</v>
      </c>
      <c r="D268" s="260">
        <v>359853820</v>
      </c>
      <c r="E268" s="235" t="s">
        <v>867</v>
      </c>
      <c r="F268" s="261" t="s">
        <v>850</v>
      </c>
      <c r="G268" s="262" t="s">
        <v>868</v>
      </c>
    </row>
    <row r="269" spans="1:7" s="3" customFormat="1" ht="75">
      <c r="A269" s="263" t="s">
        <v>866</v>
      </c>
      <c r="B269" s="270" t="s">
        <v>879</v>
      </c>
      <c r="C269" s="197">
        <v>46105</v>
      </c>
      <c r="D269" s="200">
        <v>62993900</v>
      </c>
      <c r="E269" s="196" t="s">
        <v>867</v>
      </c>
      <c r="F269" s="199" t="s">
        <v>850</v>
      </c>
      <c r="G269" s="264" t="s">
        <v>868</v>
      </c>
    </row>
    <row r="270" spans="1:7" s="3" customFormat="1" ht="390.75" customHeight="1" thickBot="1">
      <c r="A270" s="384"/>
      <c r="B270" s="385"/>
      <c r="C270" s="385"/>
      <c r="D270" s="385"/>
      <c r="E270" s="385"/>
      <c r="F270" s="385"/>
      <c r="G270" s="386"/>
    </row>
    <row r="271" spans="1:7" ht="16.5">
      <c r="A271" s="348" t="s">
        <v>64</v>
      </c>
      <c r="B271" s="349"/>
      <c r="C271" s="349"/>
      <c r="D271" s="349"/>
      <c r="E271" s="349"/>
      <c r="F271" s="349"/>
      <c r="G271" s="350"/>
    </row>
    <row r="272" spans="1:7" ht="15.75" customHeight="1" thickBot="1">
      <c r="A272" s="429" t="s">
        <v>62</v>
      </c>
      <c r="B272" s="430"/>
      <c r="C272" s="273" t="s">
        <v>16</v>
      </c>
      <c r="D272" s="273" t="s">
        <v>27</v>
      </c>
      <c r="E272" s="274" t="s">
        <v>525</v>
      </c>
      <c r="F272" s="273" t="s">
        <v>28</v>
      </c>
      <c r="G272" s="133" t="s">
        <v>29</v>
      </c>
    </row>
    <row r="273" spans="1:8">
      <c r="A273" s="275">
        <v>100</v>
      </c>
      <c r="B273" s="261"/>
      <c r="C273" s="276" t="s">
        <v>231</v>
      </c>
      <c r="D273" s="277">
        <f>SUM(D274:D279)</f>
        <v>190076928180</v>
      </c>
      <c r="E273" s="277">
        <f>SUM(E274:E279)</f>
        <v>36365440815</v>
      </c>
      <c r="F273" s="277">
        <f>D273-E273</f>
        <v>153711487365</v>
      </c>
      <c r="G273" s="387" t="s">
        <v>86</v>
      </c>
    </row>
    <row r="274" spans="1:8">
      <c r="A274" s="278"/>
      <c r="B274" s="199">
        <v>110</v>
      </c>
      <c r="C274" s="202" t="s">
        <v>232</v>
      </c>
      <c r="D274" s="205">
        <v>106032696328</v>
      </c>
      <c r="E274" s="205">
        <v>21396814864</v>
      </c>
      <c r="F274" s="205">
        <f t="shared" ref="F274:F315" si="2">D274-E274</f>
        <v>84635881464</v>
      </c>
      <c r="G274" s="388"/>
    </row>
    <row r="275" spans="1:8" ht="30">
      <c r="A275" s="278"/>
      <c r="B275" s="199">
        <v>120</v>
      </c>
      <c r="C275" s="202" t="s">
        <v>233</v>
      </c>
      <c r="D275" s="205">
        <v>4466600000</v>
      </c>
      <c r="E275" s="205">
        <v>729609162</v>
      </c>
      <c r="F275" s="205">
        <f t="shared" si="2"/>
        <v>3736990838</v>
      </c>
      <c r="G275" s="388"/>
      <c r="H275" s="11"/>
    </row>
    <row r="276" spans="1:8" ht="30">
      <c r="A276" s="278"/>
      <c r="B276" s="199">
        <v>130</v>
      </c>
      <c r="C276" s="202" t="s">
        <v>234</v>
      </c>
      <c r="D276" s="205">
        <v>43844665373</v>
      </c>
      <c r="E276" s="205">
        <v>9365434742</v>
      </c>
      <c r="F276" s="205">
        <f t="shared" si="2"/>
        <v>34479230631</v>
      </c>
      <c r="G276" s="388"/>
      <c r="H276" s="11"/>
    </row>
    <row r="277" spans="1:8">
      <c r="A277" s="278"/>
      <c r="B277" s="199">
        <v>140</v>
      </c>
      <c r="C277" s="202" t="s">
        <v>235</v>
      </c>
      <c r="D277" s="205">
        <v>21094084013</v>
      </c>
      <c r="E277" s="205">
        <v>4796492803</v>
      </c>
      <c r="F277" s="205">
        <f t="shared" si="2"/>
        <v>16297591210</v>
      </c>
      <c r="G277" s="388"/>
      <c r="H277" s="11"/>
    </row>
    <row r="278" spans="1:8" ht="30">
      <c r="A278" s="278"/>
      <c r="B278" s="199">
        <v>180</v>
      </c>
      <c r="C278" s="202" t="s">
        <v>869</v>
      </c>
      <c r="D278" s="205">
        <v>11700000000</v>
      </c>
      <c r="E278" s="205">
        <v>0</v>
      </c>
      <c r="F278" s="205">
        <f t="shared" si="2"/>
        <v>11700000000</v>
      </c>
      <c r="G278" s="388"/>
      <c r="H278" s="11"/>
    </row>
    <row r="279" spans="1:8">
      <c r="A279" s="278"/>
      <c r="B279" s="199">
        <v>190</v>
      </c>
      <c r="C279" s="202" t="s">
        <v>236</v>
      </c>
      <c r="D279" s="205">
        <v>2938882466</v>
      </c>
      <c r="E279" s="205">
        <v>77089244</v>
      </c>
      <c r="F279" s="205">
        <f t="shared" si="2"/>
        <v>2861793222</v>
      </c>
      <c r="G279" s="388"/>
      <c r="H279" s="11"/>
    </row>
    <row r="280" spans="1:8">
      <c r="A280" s="279">
        <v>200</v>
      </c>
      <c r="B280" s="199"/>
      <c r="C280" s="201" t="s">
        <v>237</v>
      </c>
      <c r="D280" s="204">
        <f>SUM(D281:D288)</f>
        <v>136715288559</v>
      </c>
      <c r="E280" s="204">
        <f>SUM(E281:E288)</f>
        <v>5841139315</v>
      </c>
      <c r="F280" s="204">
        <f t="shared" si="2"/>
        <v>130874149244</v>
      </c>
      <c r="G280" s="388"/>
      <c r="H280" s="11"/>
    </row>
    <row r="281" spans="1:8">
      <c r="A281" s="278"/>
      <c r="B281" s="199">
        <v>210</v>
      </c>
      <c r="C281" s="202" t="s">
        <v>238</v>
      </c>
      <c r="D281" s="205">
        <v>9511479332</v>
      </c>
      <c r="E281" s="205">
        <v>961303259</v>
      </c>
      <c r="F281" s="205">
        <f t="shared" si="2"/>
        <v>8550176073</v>
      </c>
      <c r="G281" s="388"/>
      <c r="H281" s="11"/>
    </row>
    <row r="282" spans="1:8">
      <c r="A282" s="278"/>
      <c r="B282" s="199">
        <v>220</v>
      </c>
      <c r="C282" s="202" t="s">
        <v>239</v>
      </c>
      <c r="D282" s="205">
        <v>688743000</v>
      </c>
      <c r="E282" s="205">
        <v>4217273</v>
      </c>
      <c r="F282" s="205">
        <f t="shared" si="2"/>
        <v>684525727</v>
      </c>
      <c r="G282" s="388"/>
      <c r="H282" s="11"/>
    </row>
    <row r="283" spans="1:8">
      <c r="A283" s="278"/>
      <c r="B283" s="199">
        <v>230</v>
      </c>
      <c r="C283" s="202" t="s">
        <v>240</v>
      </c>
      <c r="D283" s="205">
        <v>7021624355</v>
      </c>
      <c r="E283" s="205">
        <v>676561396</v>
      </c>
      <c r="F283" s="205">
        <f t="shared" si="2"/>
        <v>6345062959</v>
      </c>
      <c r="G283" s="388"/>
      <c r="H283" s="11"/>
    </row>
    <row r="284" spans="1:8" ht="45">
      <c r="A284" s="278"/>
      <c r="B284" s="199">
        <v>240</v>
      </c>
      <c r="C284" s="202" t="s">
        <v>241</v>
      </c>
      <c r="D284" s="205">
        <v>81001559869</v>
      </c>
      <c r="E284" s="205">
        <v>1089519033</v>
      </c>
      <c r="F284" s="205">
        <f t="shared" si="2"/>
        <v>79912040836</v>
      </c>
      <c r="G284" s="388"/>
      <c r="H284" s="11"/>
    </row>
    <row r="285" spans="1:8">
      <c r="A285" s="278"/>
      <c r="B285" s="199">
        <v>250</v>
      </c>
      <c r="C285" s="202" t="s">
        <v>242</v>
      </c>
      <c r="D285" s="205">
        <v>4814866000</v>
      </c>
      <c r="E285" s="205">
        <v>1194136365</v>
      </c>
      <c r="F285" s="205">
        <f t="shared" si="2"/>
        <v>3620729635</v>
      </c>
      <c r="G285" s="388"/>
      <c r="H285" s="11"/>
    </row>
    <row r="286" spans="1:8" ht="30">
      <c r="A286" s="278"/>
      <c r="B286" s="199">
        <v>260</v>
      </c>
      <c r="C286" s="202" t="s">
        <v>243</v>
      </c>
      <c r="D286" s="205">
        <v>29085039603</v>
      </c>
      <c r="E286" s="205">
        <v>1846722261</v>
      </c>
      <c r="F286" s="205">
        <f t="shared" si="2"/>
        <v>27238317342</v>
      </c>
      <c r="G286" s="388"/>
      <c r="H286" s="11"/>
    </row>
    <row r="287" spans="1:8">
      <c r="A287" s="278"/>
      <c r="B287" s="199">
        <v>280</v>
      </c>
      <c r="C287" s="202" t="s">
        <v>244</v>
      </c>
      <c r="D287" s="205">
        <v>1540261800</v>
      </c>
      <c r="E287" s="205">
        <v>6672728</v>
      </c>
      <c r="F287" s="205">
        <f t="shared" si="2"/>
        <v>1533589072</v>
      </c>
      <c r="G287" s="388"/>
      <c r="H287" s="11"/>
    </row>
    <row r="288" spans="1:8" ht="30">
      <c r="A288" s="278"/>
      <c r="B288" s="199">
        <v>290</v>
      </c>
      <c r="C288" s="202" t="s">
        <v>245</v>
      </c>
      <c r="D288" s="205">
        <v>3051714600</v>
      </c>
      <c r="E288" s="205">
        <v>62007000</v>
      </c>
      <c r="F288" s="205">
        <f t="shared" si="2"/>
        <v>2989707600</v>
      </c>
      <c r="G288" s="388"/>
      <c r="H288" s="11"/>
    </row>
    <row r="289" spans="1:8" ht="30">
      <c r="A289" s="279">
        <v>300</v>
      </c>
      <c r="B289" s="199"/>
      <c r="C289" s="201" t="s">
        <v>246</v>
      </c>
      <c r="D289" s="204">
        <f>SUM(D290:D296)</f>
        <v>24728315237</v>
      </c>
      <c r="E289" s="204">
        <f>SUM(E290:E296)</f>
        <v>1093312865</v>
      </c>
      <c r="F289" s="204">
        <f t="shared" si="2"/>
        <v>23635002372</v>
      </c>
      <c r="G289" s="388"/>
      <c r="H289" s="11"/>
    </row>
    <row r="290" spans="1:8">
      <c r="A290" s="278"/>
      <c r="B290" s="199">
        <v>310</v>
      </c>
      <c r="C290" s="202" t="s">
        <v>247</v>
      </c>
      <c r="D290" s="205">
        <v>376191240</v>
      </c>
      <c r="E290" s="205">
        <v>22453247</v>
      </c>
      <c r="F290" s="205">
        <f t="shared" si="2"/>
        <v>353737993</v>
      </c>
      <c r="G290" s="388"/>
      <c r="H290" s="11"/>
    </row>
    <row r="291" spans="1:8">
      <c r="A291" s="278"/>
      <c r="B291" s="199">
        <v>320</v>
      </c>
      <c r="C291" s="202" t="s">
        <v>248</v>
      </c>
      <c r="D291" s="205">
        <v>1935010499</v>
      </c>
      <c r="E291" s="205">
        <v>0</v>
      </c>
      <c r="F291" s="205">
        <f t="shared" si="2"/>
        <v>1935010499</v>
      </c>
      <c r="G291" s="388"/>
      <c r="H291" s="11"/>
    </row>
    <row r="292" spans="1:8" ht="30">
      <c r="A292" s="278"/>
      <c r="B292" s="199">
        <v>330</v>
      </c>
      <c r="C292" s="202" t="s">
        <v>249</v>
      </c>
      <c r="D292" s="205">
        <v>878925936</v>
      </c>
      <c r="E292" s="205">
        <v>17251681</v>
      </c>
      <c r="F292" s="205">
        <f t="shared" si="2"/>
        <v>861674255</v>
      </c>
      <c r="G292" s="388"/>
      <c r="H292" s="11"/>
    </row>
    <row r="293" spans="1:8" ht="30">
      <c r="A293" s="278"/>
      <c r="B293" s="199">
        <v>340</v>
      </c>
      <c r="C293" s="202" t="s">
        <v>870</v>
      </c>
      <c r="D293" s="205">
        <v>10900029667</v>
      </c>
      <c r="E293" s="205">
        <v>126226013</v>
      </c>
      <c r="F293" s="205">
        <f t="shared" si="2"/>
        <v>10773803654</v>
      </c>
      <c r="G293" s="388"/>
      <c r="H293" s="11"/>
    </row>
    <row r="294" spans="1:8" ht="30">
      <c r="A294" s="278"/>
      <c r="B294" s="199">
        <v>350</v>
      </c>
      <c r="C294" s="202" t="s">
        <v>250</v>
      </c>
      <c r="D294" s="205">
        <v>1893009014</v>
      </c>
      <c r="E294" s="205">
        <v>17587700</v>
      </c>
      <c r="F294" s="205">
        <f t="shared" si="2"/>
        <v>1875421314</v>
      </c>
      <c r="G294" s="388"/>
      <c r="H294" s="11"/>
    </row>
    <row r="295" spans="1:8">
      <c r="A295" s="278"/>
      <c r="B295" s="199">
        <v>360</v>
      </c>
      <c r="C295" s="202" t="s">
        <v>251</v>
      </c>
      <c r="D295" s="205">
        <v>5477301120</v>
      </c>
      <c r="E295" s="205">
        <v>861149181</v>
      </c>
      <c r="F295" s="205">
        <f t="shared" si="2"/>
        <v>4616151939</v>
      </c>
      <c r="G295" s="388"/>
      <c r="H295" s="11"/>
    </row>
    <row r="296" spans="1:8">
      <c r="A296" s="278"/>
      <c r="B296" s="199">
        <v>390</v>
      </c>
      <c r="C296" s="202" t="s">
        <v>252</v>
      </c>
      <c r="D296" s="205">
        <v>3267847761</v>
      </c>
      <c r="E296" s="205">
        <v>48645043</v>
      </c>
      <c r="F296" s="205">
        <f t="shared" si="2"/>
        <v>3219202718</v>
      </c>
      <c r="G296" s="388"/>
      <c r="H296" s="11"/>
    </row>
    <row r="297" spans="1:8">
      <c r="A297" s="279">
        <v>400</v>
      </c>
      <c r="B297" s="199"/>
      <c r="C297" s="201" t="s">
        <v>477</v>
      </c>
      <c r="D297" s="204"/>
      <c r="E297" s="204"/>
      <c r="F297" s="205"/>
      <c r="G297" s="388"/>
      <c r="H297" s="11"/>
    </row>
    <row r="298" spans="1:8">
      <c r="A298" s="279">
        <v>500</v>
      </c>
      <c r="B298" s="199"/>
      <c r="C298" s="201" t="s">
        <v>253</v>
      </c>
      <c r="D298" s="204">
        <f t="shared" ref="D298" si="3">SUM(D299:D305)</f>
        <v>324851943763</v>
      </c>
      <c r="E298" s="204">
        <f>SUM(E299:E305)</f>
        <v>14062684790</v>
      </c>
      <c r="F298" s="204">
        <f t="shared" si="2"/>
        <v>310789258973</v>
      </c>
      <c r="G298" s="388"/>
      <c r="H298" s="11"/>
    </row>
    <row r="299" spans="1:8">
      <c r="A299" s="278"/>
      <c r="B299" s="199">
        <v>510</v>
      </c>
      <c r="C299" s="202" t="s">
        <v>254</v>
      </c>
      <c r="D299" s="205"/>
      <c r="E299" s="205"/>
      <c r="F299" s="205"/>
      <c r="G299" s="388"/>
      <c r="H299" s="11"/>
    </row>
    <row r="300" spans="1:8">
      <c r="A300" s="278"/>
      <c r="B300" s="199">
        <v>520</v>
      </c>
      <c r="C300" s="202" t="s">
        <v>255</v>
      </c>
      <c r="D300" s="205">
        <v>117582561160</v>
      </c>
      <c r="E300" s="205">
        <v>2295714280</v>
      </c>
      <c r="F300" s="205">
        <f t="shared" si="2"/>
        <v>115286846880</v>
      </c>
      <c r="G300" s="388"/>
      <c r="H300" s="11"/>
    </row>
    <row r="301" spans="1:8" s="11" customFormat="1" ht="45">
      <c r="A301" s="278"/>
      <c r="B301" s="199">
        <v>530</v>
      </c>
      <c r="C301" s="202" t="s">
        <v>256</v>
      </c>
      <c r="D301" s="205">
        <v>148463309314</v>
      </c>
      <c r="E301" s="205">
        <v>11366017539</v>
      </c>
      <c r="F301" s="205">
        <f t="shared" si="2"/>
        <v>137097291775</v>
      </c>
      <c r="G301" s="388"/>
    </row>
    <row r="302" spans="1:8" ht="30">
      <c r="A302" s="278"/>
      <c r="B302" s="199">
        <v>540</v>
      </c>
      <c r="C302" s="202" t="s">
        <v>257</v>
      </c>
      <c r="D302" s="205">
        <v>18163913073</v>
      </c>
      <c r="E302" s="205">
        <v>239226961</v>
      </c>
      <c r="F302" s="205">
        <f t="shared" si="2"/>
        <v>17924686112</v>
      </c>
      <c r="G302" s="388"/>
      <c r="H302" s="11"/>
    </row>
    <row r="303" spans="1:8" ht="30">
      <c r="A303" s="278"/>
      <c r="B303" s="199">
        <v>550</v>
      </c>
      <c r="C303" s="202" t="s">
        <v>521</v>
      </c>
      <c r="D303" s="205"/>
      <c r="E303" s="205"/>
      <c r="F303" s="205"/>
      <c r="G303" s="388"/>
      <c r="H303" s="11"/>
    </row>
    <row r="304" spans="1:8" ht="30">
      <c r="A304" s="278"/>
      <c r="B304" s="199">
        <v>570</v>
      </c>
      <c r="C304" s="202" t="s">
        <v>258</v>
      </c>
      <c r="D304" s="205">
        <v>38062160216</v>
      </c>
      <c r="E304" s="205">
        <v>0</v>
      </c>
      <c r="F304" s="205">
        <f t="shared" si="2"/>
        <v>38062160216</v>
      </c>
      <c r="G304" s="388"/>
      <c r="H304" s="11"/>
    </row>
    <row r="305" spans="1:8" ht="30">
      <c r="A305" s="278"/>
      <c r="B305" s="199">
        <v>590</v>
      </c>
      <c r="C305" s="202" t="s">
        <v>259</v>
      </c>
      <c r="D305" s="205">
        <v>2580000000</v>
      </c>
      <c r="E305" s="205">
        <v>161726010</v>
      </c>
      <c r="F305" s="205">
        <f t="shared" si="2"/>
        <v>2418273990</v>
      </c>
      <c r="G305" s="388"/>
      <c r="H305" s="11"/>
    </row>
    <row r="306" spans="1:8">
      <c r="A306" s="279">
        <v>800</v>
      </c>
      <c r="B306" s="199"/>
      <c r="C306" s="201" t="s">
        <v>260</v>
      </c>
      <c r="D306" s="204">
        <f>SUM(D307:D310)</f>
        <v>49300659500</v>
      </c>
      <c r="E306" s="204">
        <f>SUM(E307:E310)</f>
        <v>10707577692</v>
      </c>
      <c r="F306" s="204">
        <f t="shared" si="2"/>
        <v>38593081808</v>
      </c>
      <c r="G306" s="388"/>
      <c r="H306" s="11"/>
    </row>
    <row r="307" spans="1:8" ht="45">
      <c r="A307" s="278"/>
      <c r="B307" s="199">
        <v>810</v>
      </c>
      <c r="C307" s="202" t="s">
        <v>261</v>
      </c>
      <c r="D307" s="205">
        <v>40000000000</v>
      </c>
      <c r="E307" s="205">
        <v>8000000000</v>
      </c>
      <c r="F307" s="205">
        <f t="shared" si="2"/>
        <v>32000000000</v>
      </c>
      <c r="G307" s="388"/>
      <c r="H307" s="11"/>
    </row>
    <row r="308" spans="1:8" s="11" customFormat="1" ht="45">
      <c r="A308" s="278"/>
      <c r="B308" s="199">
        <v>830</v>
      </c>
      <c r="C308" s="202" t="s">
        <v>871</v>
      </c>
      <c r="D308" s="205">
        <v>240000000</v>
      </c>
      <c r="E308" s="205">
        <v>0</v>
      </c>
      <c r="F308" s="205">
        <f t="shared" si="2"/>
        <v>240000000</v>
      </c>
      <c r="G308" s="388"/>
    </row>
    <row r="309" spans="1:8" s="11" customFormat="1" ht="30">
      <c r="A309" s="278"/>
      <c r="B309" s="199">
        <v>840</v>
      </c>
      <c r="C309" s="202" t="s">
        <v>262</v>
      </c>
      <c r="D309" s="205">
        <v>2297757760</v>
      </c>
      <c r="E309" s="205">
        <v>383940000</v>
      </c>
      <c r="F309" s="205">
        <f t="shared" si="2"/>
        <v>1913817760</v>
      </c>
      <c r="G309" s="388"/>
    </row>
    <row r="310" spans="1:8" s="11" customFormat="1" ht="30">
      <c r="A310" s="278"/>
      <c r="B310" s="199">
        <v>850</v>
      </c>
      <c r="C310" s="202" t="s">
        <v>263</v>
      </c>
      <c r="D310" s="205">
        <v>6762901740</v>
      </c>
      <c r="E310" s="205">
        <v>2323637692</v>
      </c>
      <c r="F310" s="205">
        <f t="shared" si="2"/>
        <v>4439264048</v>
      </c>
      <c r="G310" s="388"/>
    </row>
    <row r="311" spans="1:8" s="11" customFormat="1">
      <c r="A311" s="279">
        <v>900</v>
      </c>
      <c r="B311" s="199"/>
      <c r="C311" s="201" t="s">
        <v>264</v>
      </c>
      <c r="D311" s="204">
        <f>SUM(D312:D314)</f>
        <v>34383200000</v>
      </c>
      <c r="E311" s="204">
        <f>SUM(E312:E313)</f>
        <v>3375241439</v>
      </c>
      <c r="F311" s="204">
        <f t="shared" si="2"/>
        <v>31007958561</v>
      </c>
      <c r="G311" s="388"/>
    </row>
    <row r="312" spans="1:8" s="11" customFormat="1" ht="30">
      <c r="A312" s="278"/>
      <c r="B312" s="199">
        <v>910</v>
      </c>
      <c r="C312" s="202" t="s">
        <v>265</v>
      </c>
      <c r="D312" s="205">
        <v>34183200000</v>
      </c>
      <c r="E312" s="205">
        <v>3375241439</v>
      </c>
      <c r="F312" s="205">
        <f t="shared" si="2"/>
        <v>30807958561</v>
      </c>
      <c r="G312" s="388"/>
    </row>
    <row r="313" spans="1:8" s="11" customFormat="1" ht="45">
      <c r="A313" s="278"/>
      <c r="B313" s="199">
        <v>920</v>
      </c>
      <c r="C313" s="202" t="s">
        <v>266</v>
      </c>
      <c r="D313" s="205">
        <v>200000000</v>
      </c>
      <c r="E313" s="205">
        <v>0</v>
      </c>
      <c r="F313" s="205">
        <f t="shared" si="2"/>
        <v>200000000</v>
      </c>
      <c r="G313" s="388"/>
    </row>
    <row r="314" spans="1:8" s="11" customFormat="1" ht="45">
      <c r="A314" s="280"/>
      <c r="B314" s="199">
        <v>960</v>
      </c>
      <c r="C314" s="203" t="s">
        <v>267</v>
      </c>
      <c r="D314" s="205"/>
      <c r="E314" s="205"/>
      <c r="F314" s="205"/>
      <c r="G314" s="388"/>
    </row>
    <row r="315" spans="1:8" ht="15.75" thickBot="1">
      <c r="A315" s="390" t="s">
        <v>268</v>
      </c>
      <c r="B315" s="391"/>
      <c r="C315" s="392"/>
      <c r="D315" s="281">
        <f>+D273+D280+D289+D297+D298+D306+D311</f>
        <v>760056335239</v>
      </c>
      <c r="E315" s="281">
        <f>+E311+E306+E298+E289+E280+E273</f>
        <v>71445396916</v>
      </c>
      <c r="F315" s="281">
        <f t="shared" si="2"/>
        <v>688610938323</v>
      </c>
      <c r="G315" s="389"/>
      <c r="H315" s="11"/>
    </row>
    <row r="316" spans="1:8" s="11" customFormat="1" ht="409.5" customHeight="1" thickBot="1">
      <c r="A316" s="206"/>
      <c r="B316" s="49"/>
      <c r="C316" s="49"/>
      <c r="D316" s="207"/>
      <c r="E316" s="207"/>
      <c r="F316" s="207"/>
      <c r="G316" s="208"/>
    </row>
    <row r="317" spans="1:8" s="11" customFormat="1" ht="350.25" customHeight="1" thickBot="1">
      <c r="A317" s="35"/>
      <c r="B317" s="36"/>
      <c r="C317" s="36"/>
      <c r="D317" s="828"/>
      <c r="E317" s="828"/>
      <c r="F317" s="828"/>
      <c r="G317" s="829"/>
    </row>
    <row r="318" spans="1:8" ht="18.75">
      <c r="A318" s="632" t="s">
        <v>206</v>
      </c>
      <c r="B318" s="633"/>
      <c r="C318" s="633"/>
      <c r="D318" s="633"/>
      <c r="E318" s="633"/>
      <c r="F318" s="633"/>
      <c r="G318" s="634"/>
    </row>
    <row r="319" spans="1:8" ht="15.75" customHeight="1">
      <c r="A319" s="442" t="s">
        <v>207</v>
      </c>
      <c r="B319" s="443"/>
      <c r="C319" s="443"/>
      <c r="D319" s="443"/>
      <c r="E319" s="443"/>
      <c r="F319" s="443"/>
      <c r="G319" s="444"/>
    </row>
    <row r="320" spans="1:8" ht="15.75">
      <c r="A320" s="402" t="s">
        <v>114</v>
      </c>
      <c r="B320" s="403"/>
      <c r="C320" s="403"/>
      <c r="D320" s="403"/>
      <c r="E320" s="403"/>
      <c r="F320" s="403"/>
      <c r="G320" s="404"/>
    </row>
    <row r="321" spans="1:7" ht="31.5">
      <c r="A321" s="99" t="s">
        <v>15</v>
      </c>
      <c r="B321" s="191" t="s">
        <v>31</v>
      </c>
      <c r="C321" s="433" t="s">
        <v>16</v>
      </c>
      <c r="D321" s="434"/>
      <c r="E321" s="433" t="s">
        <v>32</v>
      </c>
      <c r="F321" s="434"/>
      <c r="G321" s="192" t="s">
        <v>33</v>
      </c>
    </row>
    <row r="322" spans="1:7" ht="30">
      <c r="A322" s="193">
        <v>2</v>
      </c>
      <c r="B322" s="189" t="s">
        <v>88</v>
      </c>
      <c r="C322" s="359" t="s">
        <v>89</v>
      </c>
      <c r="D322" s="360"/>
      <c r="E322" s="359" t="s">
        <v>90</v>
      </c>
      <c r="F322" s="360"/>
      <c r="G322" s="134">
        <v>214381151</v>
      </c>
    </row>
    <row r="323" spans="1:7" s="3" customFormat="1" ht="45">
      <c r="A323" s="103">
        <v>3</v>
      </c>
      <c r="B323" s="189" t="s">
        <v>91</v>
      </c>
      <c r="C323" s="359" t="s">
        <v>89</v>
      </c>
      <c r="D323" s="360"/>
      <c r="E323" s="359" t="s">
        <v>92</v>
      </c>
      <c r="F323" s="360"/>
      <c r="G323" s="134">
        <v>216882331</v>
      </c>
    </row>
    <row r="324" spans="1:7" s="3" customFormat="1" ht="45">
      <c r="A324" s="103">
        <v>4</v>
      </c>
      <c r="B324" s="189" t="s">
        <v>126</v>
      </c>
      <c r="C324" s="359" t="s">
        <v>89</v>
      </c>
      <c r="D324" s="360"/>
      <c r="E324" s="359" t="s">
        <v>127</v>
      </c>
      <c r="F324" s="360"/>
      <c r="G324" s="134">
        <v>214383302</v>
      </c>
    </row>
    <row r="325" spans="1:7" s="3" customFormat="1" ht="15.75">
      <c r="A325" s="402" t="s">
        <v>188</v>
      </c>
      <c r="B325" s="403"/>
      <c r="C325" s="403"/>
      <c r="D325" s="403"/>
      <c r="E325" s="403"/>
      <c r="F325" s="403"/>
      <c r="G325" s="404"/>
    </row>
    <row r="326" spans="1:7" s="3" customFormat="1" ht="31.5">
      <c r="A326" s="99" t="s">
        <v>15</v>
      </c>
      <c r="B326" s="191" t="s">
        <v>31</v>
      </c>
      <c r="C326" s="433" t="s">
        <v>16</v>
      </c>
      <c r="D326" s="434"/>
      <c r="E326" s="433" t="s">
        <v>32</v>
      </c>
      <c r="F326" s="434"/>
      <c r="G326" s="192" t="s">
        <v>33</v>
      </c>
    </row>
    <row r="327" spans="1:7" s="3" customFormat="1" ht="45">
      <c r="A327" s="283">
        <v>1</v>
      </c>
      <c r="B327" s="195" t="s">
        <v>826</v>
      </c>
      <c r="C327" s="406" t="s">
        <v>827</v>
      </c>
      <c r="D327" s="406"/>
      <c r="E327" s="431" t="s">
        <v>828</v>
      </c>
      <c r="F327" s="432"/>
      <c r="G327" s="284" t="s">
        <v>829</v>
      </c>
    </row>
    <row r="328" spans="1:7" s="3" customFormat="1" ht="45.75" thickBot="1">
      <c r="A328" s="285">
        <v>2</v>
      </c>
      <c r="B328" s="217" t="s">
        <v>830</v>
      </c>
      <c r="C328" s="405" t="s">
        <v>831</v>
      </c>
      <c r="D328" s="405"/>
      <c r="E328" s="398" t="s">
        <v>832</v>
      </c>
      <c r="F328" s="399"/>
      <c r="G328" s="230" t="s">
        <v>829</v>
      </c>
    </row>
    <row r="329" spans="1:7" s="3" customFormat="1" ht="60">
      <c r="A329" s="282">
        <v>3</v>
      </c>
      <c r="B329" s="194" t="s">
        <v>833</v>
      </c>
      <c r="C329" s="400" t="s">
        <v>834</v>
      </c>
      <c r="D329" s="401"/>
      <c r="E329" s="400" t="s">
        <v>835</v>
      </c>
      <c r="F329" s="401"/>
      <c r="G329" s="194" t="s">
        <v>836</v>
      </c>
    </row>
    <row r="330" spans="1:7" s="3" customFormat="1" ht="60">
      <c r="A330" s="157">
        <v>4</v>
      </c>
      <c r="B330" s="155" t="s">
        <v>837</v>
      </c>
      <c r="C330" s="431" t="s">
        <v>834</v>
      </c>
      <c r="D330" s="432"/>
      <c r="E330" s="431" t="s">
        <v>835</v>
      </c>
      <c r="F330" s="432"/>
      <c r="G330" s="155" t="s">
        <v>838</v>
      </c>
    </row>
    <row r="331" spans="1:7" s="3" customFormat="1" ht="45">
      <c r="A331" s="157">
        <v>5</v>
      </c>
      <c r="B331" s="155" t="s">
        <v>839</v>
      </c>
      <c r="C331" s="406" t="s">
        <v>840</v>
      </c>
      <c r="D331" s="406"/>
      <c r="E331" s="406" t="s">
        <v>841</v>
      </c>
      <c r="F331" s="406"/>
      <c r="G331" s="155" t="s">
        <v>844</v>
      </c>
    </row>
    <row r="332" spans="1:7" s="3" customFormat="1" ht="45">
      <c r="A332" s="157">
        <v>6</v>
      </c>
      <c r="B332" s="155" t="s">
        <v>842</v>
      </c>
      <c r="C332" s="406" t="s">
        <v>840</v>
      </c>
      <c r="D332" s="406"/>
      <c r="E332" s="406" t="s">
        <v>843</v>
      </c>
      <c r="F332" s="406"/>
      <c r="G332" s="155" t="s">
        <v>845</v>
      </c>
    </row>
    <row r="333" spans="1:7" s="3" customFormat="1" ht="15.75">
      <c r="A333" s="402" t="s">
        <v>181</v>
      </c>
      <c r="B333" s="403"/>
      <c r="C333" s="403"/>
      <c r="D333" s="403"/>
      <c r="E333" s="403"/>
      <c r="F333" s="403"/>
      <c r="G333" s="404"/>
    </row>
    <row r="334" spans="1:7" s="3" customFormat="1" ht="32.25" thickBot="1">
      <c r="A334" s="286" t="s">
        <v>15</v>
      </c>
      <c r="B334" s="245" t="s">
        <v>31</v>
      </c>
      <c r="C334" s="396" t="s">
        <v>16</v>
      </c>
      <c r="D334" s="397"/>
      <c r="E334" s="396" t="s">
        <v>32</v>
      </c>
      <c r="F334" s="397"/>
      <c r="G334" s="246" t="s">
        <v>33</v>
      </c>
    </row>
    <row r="335" spans="1:7" s="3" customFormat="1" ht="108" customHeight="1">
      <c r="A335" s="247">
        <v>1</v>
      </c>
      <c r="B335" s="248" t="s">
        <v>230</v>
      </c>
      <c r="C335" s="796" t="str">
        <f>UPPER("Encuesta de satisfación al Cliente - SDNA")</f>
        <v>ENCUESTA DE SATISFACIÓN AL CLIENTE - SDNA</v>
      </c>
      <c r="D335" s="797"/>
      <c r="E335" s="796" t="s">
        <v>166</v>
      </c>
      <c r="F335" s="797"/>
      <c r="G335" s="250" t="s">
        <v>167</v>
      </c>
    </row>
    <row r="336" spans="1:7" s="3" customFormat="1" ht="90">
      <c r="A336" s="193">
        <v>2</v>
      </c>
      <c r="B336" s="189" t="s">
        <v>230</v>
      </c>
      <c r="C336" s="359" t="str">
        <f>UPPER("Registro de Reclamo -SDNA")</f>
        <v>REGISTRO DE RECLAMO -SDNA</v>
      </c>
      <c r="D336" s="360"/>
      <c r="E336" s="359" t="s">
        <v>166</v>
      </c>
      <c r="F336" s="360"/>
      <c r="G336" s="190" t="s">
        <v>168</v>
      </c>
    </row>
    <row r="337" spans="1:7" s="3" customFormat="1" ht="105">
      <c r="A337" s="193">
        <v>3</v>
      </c>
      <c r="B337" s="189" t="s">
        <v>230</v>
      </c>
      <c r="C337" s="593" t="str">
        <f>UPPER("Encuesta de satisfación al Cliente - SAVEC")</f>
        <v>ENCUESTA DE SATISFACIÓN AL CLIENTE - SAVEC</v>
      </c>
      <c r="D337" s="593"/>
      <c r="E337" s="593" t="s">
        <v>135</v>
      </c>
      <c r="F337" s="593"/>
      <c r="G337" s="190" t="s">
        <v>169</v>
      </c>
    </row>
    <row r="338" spans="1:7" s="3" customFormat="1" ht="87" customHeight="1">
      <c r="A338" s="193">
        <v>4</v>
      </c>
      <c r="B338" s="189" t="s">
        <v>230</v>
      </c>
      <c r="C338" s="359" t="str">
        <f>UPPER("Registro de Reclamo -SAVEC")</f>
        <v>REGISTRO DE RECLAMO -SAVEC</v>
      </c>
      <c r="D338" s="360"/>
      <c r="E338" s="593" t="s">
        <v>135</v>
      </c>
      <c r="F338" s="593"/>
      <c r="G338" s="190" t="s">
        <v>170</v>
      </c>
    </row>
    <row r="339" spans="1:7" s="3" customFormat="1" ht="60">
      <c r="A339" s="193">
        <v>5</v>
      </c>
      <c r="B339" s="189" t="s">
        <v>230</v>
      </c>
      <c r="C339" s="359" t="s">
        <v>171</v>
      </c>
      <c r="D339" s="360"/>
      <c r="E339" s="593" t="s">
        <v>172</v>
      </c>
      <c r="F339" s="593"/>
      <c r="G339" s="190" t="s">
        <v>173</v>
      </c>
    </row>
    <row r="340" spans="1:7" s="3" customFormat="1" ht="75">
      <c r="A340" s="193">
        <v>6</v>
      </c>
      <c r="B340" s="189" t="s">
        <v>230</v>
      </c>
      <c r="C340" s="359" t="s">
        <v>174</v>
      </c>
      <c r="D340" s="360"/>
      <c r="E340" s="593" t="s">
        <v>175</v>
      </c>
      <c r="F340" s="593"/>
      <c r="G340" s="190" t="s">
        <v>176</v>
      </c>
    </row>
    <row r="341" spans="1:7" s="3" customFormat="1" ht="75">
      <c r="A341" s="193">
        <v>7</v>
      </c>
      <c r="B341" s="189" t="s">
        <v>230</v>
      </c>
      <c r="C341" s="359" t="s">
        <v>177</v>
      </c>
      <c r="D341" s="360"/>
      <c r="E341" s="593" t="s">
        <v>175</v>
      </c>
      <c r="F341" s="593"/>
      <c r="G341" s="190" t="s">
        <v>178</v>
      </c>
    </row>
    <row r="342" spans="1:7" s="3" customFormat="1" ht="90.75" thickBot="1">
      <c r="A342" s="251">
        <v>8</v>
      </c>
      <c r="B342" s="252" t="s">
        <v>230</v>
      </c>
      <c r="C342" s="619" t="s">
        <v>179</v>
      </c>
      <c r="D342" s="620"/>
      <c r="E342" s="613" t="s">
        <v>175</v>
      </c>
      <c r="F342" s="613"/>
      <c r="G342" s="287" t="s">
        <v>180</v>
      </c>
    </row>
    <row r="343" spans="1:7" s="3" customFormat="1" ht="15.75">
      <c r="A343" s="475" t="s">
        <v>114</v>
      </c>
      <c r="B343" s="476"/>
      <c r="C343" s="476"/>
      <c r="D343" s="476"/>
      <c r="E343" s="476"/>
      <c r="F343" s="476"/>
      <c r="G343" s="477"/>
    </row>
    <row r="344" spans="1:7" s="3" customFormat="1" ht="31.5">
      <c r="A344" s="99" t="s">
        <v>15</v>
      </c>
      <c r="B344" s="84" t="s">
        <v>31</v>
      </c>
      <c r="C344" s="433" t="s">
        <v>16</v>
      </c>
      <c r="D344" s="434"/>
      <c r="E344" s="433" t="s">
        <v>32</v>
      </c>
      <c r="F344" s="434"/>
      <c r="G344" s="16" t="s">
        <v>33</v>
      </c>
    </row>
    <row r="345" spans="1:7" s="3" customFormat="1" ht="30">
      <c r="A345" s="135">
        <v>2</v>
      </c>
      <c r="B345" s="81" t="s">
        <v>88</v>
      </c>
      <c r="C345" s="480" t="s">
        <v>89</v>
      </c>
      <c r="D345" s="481"/>
      <c r="E345" s="479" t="s">
        <v>90</v>
      </c>
      <c r="F345" s="479"/>
      <c r="G345" s="136">
        <v>214381151</v>
      </c>
    </row>
    <row r="346" spans="1:7" s="3" customFormat="1" ht="45">
      <c r="A346" s="137">
        <v>3</v>
      </c>
      <c r="B346" s="81" t="s">
        <v>91</v>
      </c>
      <c r="C346" s="480" t="s">
        <v>89</v>
      </c>
      <c r="D346" s="481"/>
      <c r="E346" s="479" t="s">
        <v>92</v>
      </c>
      <c r="F346" s="479"/>
      <c r="G346" s="136">
        <v>216882331</v>
      </c>
    </row>
    <row r="347" spans="1:7" ht="45">
      <c r="A347" s="137">
        <v>4</v>
      </c>
      <c r="B347" s="81" t="s">
        <v>126</v>
      </c>
      <c r="C347" s="480" t="s">
        <v>89</v>
      </c>
      <c r="D347" s="481"/>
      <c r="E347" s="479" t="s">
        <v>127</v>
      </c>
      <c r="F347" s="479"/>
      <c r="G347" s="136">
        <v>214383302</v>
      </c>
    </row>
    <row r="348" spans="1:7" s="11" customFormat="1" ht="15.75">
      <c r="A348" s="402" t="s">
        <v>159</v>
      </c>
      <c r="B348" s="403"/>
      <c r="C348" s="403"/>
      <c r="D348" s="403"/>
      <c r="E348" s="403"/>
      <c r="F348" s="403"/>
      <c r="G348" s="404"/>
    </row>
    <row r="349" spans="1:7" s="11" customFormat="1" ht="31.5">
      <c r="A349" s="99" t="s">
        <v>15</v>
      </c>
      <c r="B349" s="84" t="s">
        <v>31</v>
      </c>
      <c r="C349" s="433" t="s">
        <v>16</v>
      </c>
      <c r="D349" s="434"/>
      <c r="E349" s="433" t="s">
        <v>32</v>
      </c>
      <c r="F349" s="434"/>
      <c r="G349" s="16" t="s">
        <v>33</v>
      </c>
    </row>
    <row r="350" spans="1:7" s="11" customFormat="1" ht="30">
      <c r="A350" s="138">
        <v>1</v>
      </c>
      <c r="B350" s="89" t="s">
        <v>161</v>
      </c>
      <c r="C350" s="478" t="s">
        <v>162</v>
      </c>
      <c r="D350" s="478"/>
      <c r="E350" s="478" t="s">
        <v>160</v>
      </c>
      <c r="F350" s="478"/>
      <c r="G350" s="139" t="s">
        <v>163</v>
      </c>
    </row>
    <row r="351" spans="1:7" s="11" customFormat="1" ht="149.25" customHeight="1" thickBot="1">
      <c r="A351" s="85"/>
      <c r="B351" s="86"/>
      <c r="C351" s="86"/>
      <c r="D351" s="87"/>
      <c r="E351" s="86"/>
      <c r="F351" s="87"/>
      <c r="G351" s="88"/>
    </row>
    <row r="352" spans="1:7" s="11" customFormat="1" ht="15.75">
      <c r="A352" s="475" t="s">
        <v>182</v>
      </c>
      <c r="B352" s="476"/>
      <c r="C352" s="476"/>
      <c r="D352" s="476"/>
      <c r="E352" s="476"/>
      <c r="F352" s="476"/>
      <c r="G352" s="477"/>
    </row>
    <row r="353" spans="1:7" s="11" customFormat="1" ht="39.75" customHeight="1">
      <c r="A353" s="99" t="s">
        <v>15</v>
      </c>
      <c r="B353" s="84" t="s">
        <v>31</v>
      </c>
      <c r="C353" s="470" t="s">
        <v>16</v>
      </c>
      <c r="D353" s="625"/>
      <c r="E353" s="4" t="s">
        <v>4</v>
      </c>
      <c r="F353" s="470" t="s">
        <v>52</v>
      </c>
      <c r="G353" s="471"/>
    </row>
    <row r="354" spans="1:7" s="11" customFormat="1" ht="48.75" customHeight="1">
      <c r="A354" s="140">
        <v>1</v>
      </c>
      <c r="B354" s="152" t="s">
        <v>322</v>
      </c>
      <c r="C354" s="626" t="s">
        <v>323</v>
      </c>
      <c r="D354" s="626"/>
      <c r="E354" s="19" t="s">
        <v>77</v>
      </c>
      <c r="F354" s="627" t="s">
        <v>183</v>
      </c>
      <c r="G354" s="628"/>
    </row>
    <row r="355" spans="1:7" ht="91.5" customHeight="1">
      <c r="A355" s="141"/>
      <c r="B355" s="18"/>
      <c r="C355" s="18"/>
      <c r="D355" s="18"/>
      <c r="E355" s="18"/>
      <c r="F355" s="18"/>
      <c r="G355" s="142"/>
    </row>
    <row r="356" spans="1:7" s="11" customFormat="1" ht="15.75" customHeight="1">
      <c r="A356" s="472" t="s">
        <v>208</v>
      </c>
      <c r="B356" s="473"/>
      <c r="C356" s="473"/>
      <c r="D356" s="473"/>
      <c r="E356" s="473"/>
      <c r="F356" s="473"/>
      <c r="G356" s="474"/>
    </row>
    <row r="357" spans="1:7" ht="15.75">
      <c r="A357" s="402" t="s">
        <v>114</v>
      </c>
      <c r="B357" s="403"/>
      <c r="C357" s="403"/>
      <c r="D357" s="403"/>
      <c r="E357" s="403"/>
      <c r="F357" s="403"/>
      <c r="G357" s="404"/>
    </row>
    <row r="358" spans="1:7" s="11" customFormat="1" ht="15.75">
      <c r="A358" s="682" t="s">
        <v>51</v>
      </c>
      <c r="B358" s="625"/>
      <c r="C358" s="470" t="s">
        <v>16</v>
      </c>
      <c r="D358" s="625"/>
      <c r="E358" s="4" t="s">
        <v>47</v>
      </c>
      <c r="F358" s="470" t="s">
        <v>52</v>
      </c>
      <c r="G358" s="471"/>
    </row>
    <row r="359" spans="1:7" s="11" customFormat="1" ht="30">
      <c r="A359" s="688" t="s">
        <v>93</v>
      </c>
      <c r="B359" s="689"/>
      <c r="C359" s="589" t="s">
        <v>94</v>
      </c>
      <c r="D359" s="590"/>
      <c r="E359" s="26" t="s">
        <v>505</v>
      </c>
      <c r="F359" s="591" t="s">
        <v>95</v>
      </c>
      <c r="G359" s="592"/>
    </row>
    <row r="360" spans="1:7" s="11" customFormat="1" ht="80.25" customHeight="1">
      <c r="A360" s="690"/>
      <c r="B360" s="691"/>
      <c r="C360" s="691"/>
      <c r="D360" s="691"/>
      <c r="E360" s="691"/>
      <c r="F360" s="691"/>
      <c r="G360" s="692"/>
    </row>
    <row r="361" spans="1:7" s="11" customFormat="1" ht="15.75" customHeight="1">
      <c r="A361" s="402" t="s">
        <v>201</v>
      </c>
      <c r="B361" s="403"/>
      <c r="C361" s="403"/>
      <c r="D361" s="403"/>
      <c r="E361" s="403"/>
      <c r="F361" s="403"/>
      <c r="G361" s="404"/>
    </row>
    <row r="362" spans="1:7" ht="15.75">
      <c r="A362" s="682" t="s">
        <v>51</v>
      </c>
      <c r="B362" s="625"/>
      <c r="C362" s="470" t="s">
        <v>16</v>
      </c>
      <c r="D362" s="625"/>
      <c r="E362" s="4" t="s">
        <v>47</v>
      </c>
      <c r="F362" s="470" t="s">
        <v>52</v>
      </c>
      <c r="G362" s="471"/>
    </row>
    <row r="363" spans="1:7" s="11" customFormat="1" ht="15.75" customHeight="1">
      <c r="A363" s="711" t="s">
        <v>93</v>
      </c>
      <c r="B363" s="712"/>
      <c r="C363" s="709" t="s">
        <v>202</v>
      </c>
      <c r="D363" s="710"/>
      <c r="E363" s="14" t="s">
        <v>87</v>
      </c>
      <c r="F363" s="788" t="s">
        <v>87</v>
      </c>
      <c r="G363" s="789"/>
    </row>
    <row r="364" spans="1:7" s="11" customFormat="1" ht="15.75">
      <c r="A364" s="402" t="s">
        <v>181</v>
      </c>
      <c r="B364" s="403"/>
      <c r="C364" s="403"/>
      <c r="D364" s="403"/>
      <c r="E364" s="403"/>
      <c r="F364" s="403"/>
      <c r="G364" s="404"/>
    </row>
    <row r="365" spans="1:7" s="11" customFormat="1" ht="15.75">
      <c r="A365" s="682" t="s">
        <v>51</v>
      </c>
      <c r="B365" s="625"/>
      <c r="C365" s="470" t="s">
        <v>16</v>
      </c>
      <c r="D365" s="625"/>
      <c r="E365" s="4" t="s">
        <v>47</v>
      </c>
      <c r="F365" s="470" t="s">
        <v>52</v>
      </c>
      <c r="G365" s="471"/>
    </row>
    <row r="366" spans="1:7" ht="15.75" thickBot="1">
      <c r="A366" s="714" t="s">
        <v>753</v>
      </c>
      <c r="B366" s="715"/>
      <c r="C366" s="716" t="s">
        <v>203</v>
      </c>
      <c r="D366" s="717"/>
      <c r="E366" s="53">
        <v>45926</v>
      </c>
      <c r="F366" s="703" t="s">
        <v>752</v>
      </c>
      <c r="G366" s="704"/>
    </row>
    <row r="367" spans="1:7" s="11" customFormat="1" ht="409.5" customHeight="1" thickBot="1">
      <c r="A367" s="698"/>
      <c r="B367" s="699"/>
      <c r="C367" s="699"/>
      <c r="D367" s="699"/>
      <c r="E367" s="699"/>
      <c r="F367" s="699"/>
      <c r="G367" s="700"/>
    </row>
    <row r="368" spans="1:7" s="11" customFormat="1" ht="16.5" thickBot="1">
      <c r="A368" s="475" t="s">
        <v>182</v>
      </c>
      <c r="B368" s="707"/>
      <c r="C368" s="707"/>
      <c r="D368" s="707"/>
      <c r="E368" s="707"/>
      <c r="F368" s="707"/>
      <c r="G368" s="708"/>
    </row>
    <row r="369" spans="1:7" s="11" customFormat="1" ht="16.5" thickBot="1">
      <c r="A369" s="288" t="s">
        <v>51</v>
      </c>
      <c r="B369" s="292"/>
      <c r="C369" s="705" t="s">
        <v>16</v>
      </c>
      <c r="D369" s="705"/>
      <c r="E369" s="705" t="s">
        <v>52</v>
      </c>
      <c r="F369" s="705"/>
      <c r="G369" s="706"/>
    </row>
    <row r="370" spans="1:7" s="11" customFormat="1" ht="401.25" customHeight="1" thickBot="1">
      <c r="A370" s="693" t="s">
        <v>324</v>
      </c>
      <c r="B370" s="694"/>
      <c r="C370" s="713" t="s">
        <v>757</v>
      </c>
      <c r="D370" s="713"/>
      <c r="E370" s="289" t="s">
        <v>754</v>
      </c>
      <c r="F370" s="290"/>
      <c r="G370" s="291"/>
    </row>
    <row r="371" spans="1:7" ht="151.5" customHeight="1" thickBot="1">
      <c r="A371" s="695"/>
      <c r="B371" s="694"/>
      <c r="C371" s="696" t="s">
        <v>758</v>
      </c>
      <c r="D371" s="697"/>
      <c r="E371" s="293" t="s">
        <v>759</v>
      </c>
      <c r="F371" s="153"/>
      <c r="G371" s="154"/>
    </row>
    <row r="372" spans="1:7" ht="17.25" thickBot="1">
      <c r="A372" s="718" t="s">
        <v>209</v>
      </c>
      <c r="B372" s="719"/>
      <c r="C372" s="719"/>
      <c r="D372" s="719"/>
      <c r="E372" s="719"/>
      <c r="F372" s="719"/>
      <c r="G372" s="720"/>
    </row>
    <row r="373" spans="1:7" s="5" customFormat="1" ht="15.75" customHeight="1">
      <c r="A373" s="294" t="s">
        <v>55</v>
      </c>
      <c r="B373" s="149" t="s">
        <v>68</v>
      </c>
      <c r="C373" s="295" t="s">
        <v>67</v>
      </c>
      <c r="D373" s="701" t="s">
        <v>54</v>
      </c>
      <c r="E373" s="476"/>
      <c r="F373" s="702"/>
      <c r="G373" s="296" t="s">
        <v>30</v>
      </c>
    </row>
    <row r="374" spans="1:7" s="12" customFormat="1" ht="16.5" thickBot="1">
      <c r="A374" s="679" t="s">
        <v>280</v>
      </c>
      <c r="B374" s="680"/>
      <c r="C374" s="680"/>
      <c r="D374" s="680"/>
      <c r="E374" s="680"/>
      <c r="F374" s="680"/>
      <c r="G374" s="681"/>
    </row>
    <row r="375" spans="1:7" s="5" customFormat="1" ht="15.75" customHeight="1" thickBot="1">
      <c r="A375" s="843" t="s">
        <v>325</v>
      </c>
      <c r="B375" s="844"/>
      <c r="C375" s="844"/>
      <c r="D375" s="844"/>
      <c r="E375" s="844"/>
      <c r="F375" s="844"/>
      <c r="G375" s="845"/>
    </row>
    <row r="376" spans="1:7" s="5" customFormat="1" ht="19.5" thickBot="1">
      <c r="A376" s="646" t="s">
        <v>210</v>
      </c>
      <c r="B376" s="647"/>
      <c r="C376" s="647"/>
      <c r="D376" s="647"/>
      <c r="E376" s="647"/>
      <c r="F376" s="647"/>
      <c r="G376" s="648"/>
    </row>
    <row r="377" spans="1:7" s="12" customFormat="1" ht="17.25" thickBot="1">
      <c r="A377" s="676" t="s">
        <v>211</v>
      </c>
      <c r="B377" s="677"/>
      <c r="C377" s="677"/>
      <c r="D377" s="677"/>
      <c r="E377" s="677"/>
      <c r="F377" s="677"/>
      <c r="G377" s="678"/>
    </row>
    <row r="378" spans="1:7" s="12" customFormat="1">
      <c r="A378" s="621" t="s">
        <v>56</v>
      </c>
      <c r="B378" s="622"/>
      <c r="C378" s="623" t="s">
        <v>57</v>
      </c>
      <c r="D378" s="624"/>
      <c r="E378" s="623" t="s">
        <v>52</v>
      </c>
      <c r="F378" s="685"/>
      <c r="G378" s="686"/>
    </row>
    <row r="379" spans="1:7" s="12" customFormat="1" ht="15.75">
      <c r="A379" s="616" t="s">
        <v>184</v>
      </c>
      <c r="B379" s="617"/>
      <c r="C379" s="617"/>
      <c r="D379" s="617"/>
      <c r="E379" s="617"/>
      <c r="F379" s="617"/>
      <c r="G379" s="618"/>
    </row>
    <row r="380" spans="1:7" s="12" customFormat="1" ht="39.75" customHeight="1">
      <c r="A380" s="683">
        <v>1</v>
      </c>
      <c r="B380" s="684"/>
      <c r="C380" s="645" t="s">
        <v>155</v>
      </c>
      <c r="D380" s="645"/>
      <c r="E380" s="645" t="s">
        <v>156</v>
      </c>
      <c r="F380" s="645"/>
      <c r="G380" s="687"/>
    </row>
    <row r="381" spans="1:7" s="5" customFormat="1" ht="30.75" customHeight="1">
      <c r="A381" s="683">
        <v>1</v>
      </c>
      <c r="B381" s="684"/>
      <c r="C381" s="645" t="s">
        <v>157</v>
      </c>
      <c r="D381" s="645"/>
      <c r="E381" s="645" t="s">
        <v>158</v>
      </c>
      <c r="F381" s="645"/>
      <c r="G381" s="687"/>
    </row>
    <row r="382" spans="1:7" s="5" customFormat="1" ht="15.75">
      <c r="A382" s="616" t="s">
        <v>113</v>
      </c>
      <c r="B382" s="617"/>
      <c r="C382" s="617"/>
      <c r="D382" s="617"/>
      <c r="E382" s="617"/>
      <c r="F382" s="617"/>
      <c r="G382" s="618"/>
    </row>
    <row r="383" spans="1:7" s="12" customFormat="1" ht="70.5" customHeight="1">
      <c r="A383" s="673" t="s">
        <v>110</v>
      </c>
      <c r="B383" s="643"/>
      <c r="C383" s="643" t="s">
        <v>423</v>
      </c>
      <c r="D383" s="644"/>
      <c r="E383" s="841" t="s">
        <v>128</v>
      </c>
      <c r="F383" s="643"/>
      <c r="G383" s="842"/>
    </row>
    <row r="384" spans="1:7" s="12" customFormat="1" ht="70.5" customHeight="1">
      <c r="A384" s="674" t="s">
        <v>129</v>
      </c>
      <c r="B384" s="675"/>
      <c r="C384" s="801" t="s">
        <v>130</v>
      </c>
      <c r="D384" s="802"/>
      <c r="E384" s="663" t="s">
        <v>131</v>
      </c>
      <c r="F384" s="664"/>
      <c r="G384" s="665"/>
    </row>
    <row r="385" spans="1:7" s="5" customFormat="1" ht="134.25" customHeight="1">
      <c r="A385" s="674" t="s">
        <v>132</v>
      </c>
      <c r="B385" s="675"/>
      <c r="C385" s="801" t="s">
        <v>133</v>
      </c>
      <c r="D385" s="802"/>
      <c r="E385" s="663" t="s">
        <v>134</v>
      </c>
      <c r="F385" s="664"/>
      <c r="G385" s="665"/>
    </row>
    <row r="386" spans="1:7" ht="16.5" thickBot="1">
      <c r="A386" s="803" t="s">
        <v>184</v>
      </c>
      <c r="B386" s="804"/>
      <c r="C386" s="804"/>
      <c r="D386" s="804"/>
      <c r="E386" s="804"/>
      <c r="F386" s="804"/>
      <c r="G386" s="805"/>
    </row>
    <row r="387" spans="1:7" ht="29.25" customHeight="1">
      <c r="A387" s="653">
        <v>1</v>
      </c>
      <c r="B387" s="654"/>
      <c r="C387" s="833" t="s">
        <v>155</v>
      </c>
      <c r="D387" s="834"/>
      <c r="E387" s="833" t="s">
        <v>156</v>
      </c>
      <c r="F387" s="835"/>
      <c r="G387" s="836"/>
    </row>
    <row r="388" spans="1:7" ht="15.75" thickBot="1">
      <c r="A388" s="655">
        <v>2</v>
      </c>
      <c r="B388" s="656"/>
      <c r="C388" s="666" t="s">
        <v>157</v>
      </c>
      <c r="D388" s="667"/>
      <c r="E388" s="666" t="s">
        <v>158</v>
      </c>
      <c r="F388" s="816"/>
      <c r="G388" s="817"/>
    </row>
    <row r="389" spans="1:7" s="11" customFormat="1" ht="16.5">
      <c r="A389" s="348" t="s">
        <v>215</v>
      </c>
      <c r="B389" s="349"/>
      <c r="C389" s="349"/>
      <c r="D389" s="349"/>
      <c r="E389" s="349"/>
      <c r="F389" s="349"/>
      <c r="G389" s="350"/>
    </row>
    <row r="390" spans="1:7" s="11" customFormat="1" ht="15.75">
      <c r="A390" s="378" t="s">
        <v>318</v>
      </c>
      <c r="B390" s="379"/>
      <c r="C390" s="379"/>
      <c r="D390" s="379"/>
      <c r="E390" s="379"/>
      <c r="F390" s="379"/>
      <c r="G390" s="380"/>
    </row>
    <row r="391" spans="1:7" s="11" customFormat="1" ht="32.25" thickBot="1">
      <c r="A391" s="286" t="s">
        <v>416</v>
      </c>
      <c r="B391" s="245" t="s">
        <v>417</v>
      </c>
      <c r="C391" s="808" t="s">
        <v>418</v>
      </c>
      <c r="D391" s="808"/>
      <c r="E391" s="245" t="s">
        <v>419</v>
      </c>
      <c r="F391" s="808" t="s">
        <v>53</v>
      </c>
      <c r="G391" s="809"/>
    </row>
    <row r="392" spans="1:7" s="11" customFormat="1" ht="78.75" customHeight="1">
      <c r="A392" s="668" t="s">
        <v>420</v>
      </c>
      <c r="B392" s="297" t="s">
        <v>652</v>
      </c>
      <c r="C392" s="670" t="s">
        <v>648</v>
      </c>
      <c r="D392" s="670"/>
      <c r="E392" s="670" t="s">
        <v>649</v>
      </c>
      <c r="F392" s="670" t="s">
        <v>421</v>
      </c>
      <c r="G392" s="671"/>
    </row>
    <row r="393" spans="1:7" s="11" customFormat="1" ht="45">
      <c r="A393" s="464"/>
      <c r="B393" s="189" t="s">
        <v>653</v>
      </c>
      <c r="C393" s="593" t="s">
        <v>650</v>
      </c>
      <c r="D393" s="593"/>
      <c r="E393" s="593"/>
      <c r="F393" s="593"/>
      <c r="G393" s="672"/>
    </row>
    <row r="394" spans="1:7" s="11" customFormat="1" ht="90.75" thickBot="1">
      <c r="A394" s="669"/>
      <c r="B394" s="298"/>
      <c r="C394" s="839"/>
      <c r="D394" s="839"/>
      <c r="E394" s="299" t="s">
        <v>651</v>
      </c>
      <c r="F394" s="613" t="s">
        <v>422</v>
      </c>
      <c r="G394" s="840"/>
    </row>
    <row r="395" spans="1:7" ht="15.75">
      <c r="A395" s="381" t="s">
        <v>229</v>
      </c>
      <c r="B395" s="382"/>
      <c r="C395" s="382"/>
      <c r="D395" s="382"/>
      <c r="E395" s="382"/>
      <c r="F395" s="382"/>
      <c r="G395" s="383"/>
    </row>
    <row r="396" spans="1:7" s="11" customFormat="1" ht="16.5" thickBot="1">
      <c r="A396" s="831" t="s">
        <v>327</v>
      </c>
      <c r="B396" s="832"/>
      <c r="C396" s="396" t="s">
        <v>326</v>
      </c>
      <c r="D396" s="830"/>
      <c r="E396" s="397"/>
      <c r="F396" s="396" t="s">
        <v>53</v>
      </c>
      <c r="G396" s="821"/>
    </row>
    <row r="397" spans="1:7" s="11" customFormat="1" ht="52.5" customHeight="1">
      <c r="A397" s="810" t="s">
        <v>561</v>
      </c>
      <c r="B397" s="811"/>
      <c r="C397" s="818" t="s">
        <v>563</v>
      </c>
      <c r="D397" s="819"/>
      <c r="E397" s="820"/>
      <c r="F397" s="649" t="s">
        <v>562</v>
      </c>
      <c r="G397" s="650"/>
    </row>
    <row r="398" spans="1:7" s="11" customFormat="1" ht="53.25" customHeight="1">
      <c r="A398" s="812"/>
      <c r="B398" s="813"/>
      <c r="C398" s="660" t="s">
        <v>564</v>
      </c>
      <c r="D398" s="806"/>
      <c r="E398" s="807"/>
      <c r="F398" s="606"/>
      <c r="G398" s="607"/>
    </row>
    <row r="399" spans="1:7" s="11" customFormat="1" ht="57.75" customHeight="1">
      <c r="A399" s="812"/>
      <c r="B399" s="813"/>
      <c r="C399" s="660" t="s">
        <v>567</v>
      </c>
      <c r="D399" s="661"/>
      <c r="E399" s="662"/>
      <c r="F399" s="606"/>
      <c r="G399" s="607"/>
    </row>
    <row r="400" spans="1:7" s="11" customFormat="1" ht="62.25" customHeight="1">
      <c r="A400" s="812"/>
      <c r="B400" s="813"/>
      <c r="C400" s="660" t="s">
        <v>566</v>
      </c>
      <c r="D400" s="661"/>
      <c r="E400" s="662"/>
      <c r="F400" s="606"/>
      <c r="G400" s="607"/>
    </row>
    <row r="401" spans="1:7" s="11" customFormat="1" ht="60" customHeight="1">
      <c r="A401" s="812"/>
      <c r="B401" s="813"/>
      <c r="C401" s="660" t="s">
        <v>568</v>
      </c>
      <c r="D401" s="661"/>
      <c r="E401" s="662"/>
      <c r="F401" s="606"/>
      <c r="G401" s="607"/>
    </row>
    <row r="402" spans="1:7" s="11" customFormat="1" ht="66" customHeight="1" thickBot="1">
      <c r="A402" s="814"/>
      <c r="B402" s="815"/>
      <c r="C402" s="657" t="s">
        <v>565</v>
      </c>
      <c r="D402" s="658"/>
      <c r="E402" s="659"/>
      <c r="F402" s="651"/>
      <c r="G402" s="652"/>
    </row>
    <row r="403" spans="1:7" ht="15.75" customHeight="1" thickBot="1">
      <c r="A403" s="798" t="s">
        <v>526</v>
      </c>
      <c r="B403" s="799"/>
      <c r="C403" s="799"/>
      <c r="D403" s="799"/>
      <c r="E403" s="799"/>
      <c r="F403" s="799"/>
      <c r="G403" s="800"/>
    </row>
    <row r="404" spans="1:7" ht="16.5">
      <c r="A404" s="348" t="s">
        <v>880</v>
      </c>
      <c r="B404" s="349"/>
      <c r="C404" s="349"/>
      <c r="D404" s="349"/>
      <c r="E404" s="349"/>
      <c r="F404" s="349"/>
      <c r="G404" s="350"/>
    </row>
    <row r="405" spans="1:7" s="11" customFormat="1" ht="15.75">
      <c r="A405" s="99" t="s">
        <v>34</v>
      </c>
      <c r="B405" s="84" t="s">
        <v>35</v>
      </c>
      <c r="C405" s="433" t="s">
        <v>16</v>
      </c>
      <c r="D405" s="434"/>
      <c r="E405" s="84" t="s">
        <v>36</v>
      </c>
      <c r="F405" s="433" t="s">
        <v>49</v>
      </c>
      <c r="G405" s="404"/>
    </row>
    <row r="406" spans="1:7" s="11" customFormat="1" ht="15" customHeight="1">
      <c r="A406" s="825" t="s">
        <v>560</v>
      </c>
      <c r="B406" s="826"/>
      <c r="C406" s="826"/>
      <c r="D406" s="826"/>
      <c r="E406" s="826"/>
      <c r="F406" s="826"/>
      <c r="G406" s="827"/>
    </row>
    <row r="407" spans="1:7" s="11" customFormat="1">
      <c r="A407" s="640" t="s">
        <v>269</v>
      </c>
      <c r="B407" s="641"/>
      <c r="C407" s="641"/>
      <c r="D407" s="641"/>
      <c r="E407" s="641"/>
      <c r="F407" s="641"/>
      <c r="G407" s="642"/>
    </row>
    <row r="408" spans="1:7" s="11" customFormat="1" ht="38.25" customHeight="1" thickBot="1">
      <c r="A408" s="822" t="s">
        <v>325</v>
      </c>
      <c r="B408" s="823"/>
      <c r="C408" s="823"/>
      <c r="D408" s="823"/>
      <c r="E408" s="823"/>
      <c r="F408" s="823"/>
      <c r="G408" s="824"/>
    </row>
    <row r="409" spans="1:7" s="11" customFormat="1" ht="295.5" customHeight="1">
      <c r="A409" s="37"/>
      <c r="B409" s="38"/>
      <c r="C409" s="39"/>
      <c r="D409" s="39"/>
      <c r="E409" s="39"/>
      <c r="F409" s="40"/>
      <c r="G409" s="41"/>
    </row>
    <row r="410" spans="1:7" s="11" customFormat="1" ht="15.75" thickBot="1">
      <c r="A410" s="42"/>
      <c r="B410" s="43"/>
      <c r="C410" s="44"/>
      <c r="D410" s="44"/>
      <c r="E410" s="44"/>
      <c r="F410" s="45"/>
      <c r="G410" s="46"/>
    </row>
    <row r="411" spans="1:7" ht="18.75">
      <c r="A411" s="745" t="s">
        <v>212</v>
      </c>
      <c r="B411" s="746"/>
      <c r="C411" s="746"/>
      <c r="D411" s="746"/>
      <c r="E411" s="746"/>
      <c r="F411" s="746"/>
      <c r="G411" s="747"/>
    </row>
    <row r="412" spans="1:7" ht="15.75" customHeight="1">
      <c r="A412" s="740" t="s">
        <v>732</v>
      </c>
      <c r="B412" s="741"/>
      <c r="C412" s="741"/>
      <c r="D412" s="741"/>
      <c r="E412" s="741"/>
      <c r="F412" s="741"/>
      <c r="G412" s="742"/>
    </row>
    <row r="413" spans="1:7" s="11" customFormat="1" ht="15.75">
      <c r="A413" s="378" t="s">
        <v>733</v>
      </c>
      <c r="B413" s="379"/>
      <c r="C413" s="379"/>
      <c r="D413" s="379"/>
      <c r="E413" s="379"/>
      <c r="F413" s="379"/>
      <c r="G413" s="380"/>
    </row>
    <row r="414" spans="1:7" s="11" customFormat="1" ht="15.75" customHeight="1">
      <c r="A414" s="15" t="s">
        <v>50</v>
      </c>
      <c r="B414" s="6" t="s">
        <v>47</v>
      </c>
      <c r="C414" s="733" t="s">
        <v>16</v>
      </c>
      <c r="D414" s="379"/>
      <c r="E414" s="723"/>
      <c r="F414" s="433" t="s">
        <v>37</v>
      </c>
      <c r="G414" s="404"/>
    </row>
    <row r="415" spans="1:7" s="11" customFormat="1" ht="15.75" customHeight="1">
      <c r="A415" s="143" t="s">
        <v>735</v>
      </c>
      <c r="B415" s="70">
        <v>46091</v>
      </c>
      <c r="C415" s="724" t="s">
        <v>739</v>
      </c>
      <c r="D415" s="725"/>
      <c r="E415" s="726"/>
      <c r="F415" s="727" t="s">
        <v>85</v>
      </c>
      <c r="G415" s="728"/>
    </row>
    <row r="416" spans="1:7" s="11" customFormat="1">
      <c r="A416" s="143" t="s">
        <v>736</v>
      </c>
      <c r="B416" s="70">
        <v>46091</v>
      </c>
      <c r="C416" s="724" t="s">
        <v>740</v>
      </c>
      <c r="D416" s="725"/>
      <c r="E416" s="726"/>
      <c r="F416" s="729"/>
      <c r="G416" s="730"/>
    </row>
    <row r="417" spans="1:7" s="11" customFormat="1">
      <c r="A417" s="143" t="s">
        <v>737</v>
      </c>
      <c r="B417" s="70">
        <v>46118</v>
      </c>
      <c r="C417" s="724" t="s">
        <v>741</v>
      </c>
      <c r="D417" s="725"/>
      <c r="E417" s="726"/>
      <c r="F417" s="729"/>
      <c r="G417" s="730"/>
    </row>
    <row r="418" spans="1:7" ht="15.75" customHeight="1">
      <c r="A418" s="143" t="s">
        <v>738</v>
      </c>
      <c r="B418" s="70">
        <v>46118</v>
      </c>
      <c r="C418" s="724" t="s">
        <v>742</v>
      </c>
      <c r="D418" s="725"/>
      <c r="E418" s="726"/>
      <c r="F418" s="731"/>
      <c r="G418" s="732"/>
    </row>
    <row r="419" spans="1:7" s="11" customFormat="1" ht="15.75">
      <c r="A419" s="378" t="s">
        <v>734</v>
      </c>
      <c r="B419" s="379"/>
      <c r="C419" s="379"/>
      <c r="D419" s="379"/>
      <c r="E419" s="379"/>
      <c r="F419" s="379"/>
      <c r="G419" s="380"/>
    </row>
    <row r="420" spans="1:7" s="11" customFormat="1" ht="15.75">
      <c r="A420" s="15" t="s">
        <v>50</v>
      </c>
      <c r="B420" s="6" t="s">
        <v>47</v>
      </c>
      <c r="C420" s="733" t="s">
        <v>16</v>
      </c>
      <c r="D420" s="379"/>
      <c r="E420" s="723"/>
      <c r="F420" s="433" t="s">
        <v>37</v>
      </c>
      <c r="G420" s="404"/>
    </row>
    <row r="421" spans="1:7" s="11" customFormat="1">
      <c r="A421" s="143" t="s">
        <v>743</v>
      </c>
      <c r="B421" s="70">
        <v>46071</v>
      </c>
      <c r="C421" s="724" t="s">
        <v>747</v>
      </c>
      <c r="D421" s="725"/>
      <c r="E421" s="726"/>
      <c r="F421" s="727" t="s">
        <v>85</v>
      </c>
      <c r="G421" s="728"/>
    </row>
    <row r="422" spans="1:7" s="11" customFormat="1" ht="15.75" customHeight="1">
      <c r="A422" s="143" t="s">
        <v>744</v>
      </c>
      <c r="B422" s="70">
        <v>46091</v>
      </c>
      <c r="C422" s="724" t="s">
        <v>739</v>
      </c>
      <c r="D422" s="725"/>
      <c r="E422" s="726"/>
      <c r="F422" s="729"/>
      <c r="G422" s="730"/>
    </row>
    <row r="423" spans="1:7" s="11" customFormat="1" ht="15.75" customHeight="1">
      <c r="A423" s="143" t="s">
        <v>745</v>
      </c>
      <c r="B423" s="70">
        <v>46112</v>
      </c>
      <c r="C423" s="724" t="s">
        <v>741</v>
      </c>
      <c r="D423" s="725"/>
      <c r="E423" s="726"/>
      <c r="F423" s="729"/>
      <c r="G423" s="730"/>
    </row>
    <row r="424" spans="1:7" ht="15" customHeight="1">
      <c r="A424" s="143" t="s">
        <v>746</v>
      </c>
      <c r="B424" s="70">
        <v>46112</v>
      </c>
      <c r="C424" s="724" t="s">
        <v>742</v>
      </c>
      <c r="D424" s="725"/>
      <c r="E424" s="726"/>
      <c r="F424" s="731"/>
      <c r="G424" s="732"/>
    </row>
    <row r="425" spans="1:7" ht="15.75">
      <c r="A425" s="378" t="s">
        <v>748</v>
      </c>
      <c r="B425" s="379"/>
      <c r="C425" s="379"/>
      <c r="D425" s="379"/>
      <c r="E425" s="379"/>
      <c r="F425" s="379"/>
      <c r="G425" s="380"/>
    </row>
    <row r="426" spans="1:7" s="11" customFormat="1" ht="15.75">
      <c r="A426" s="378" t="s">
        <v>50</v>
      </c>
      <c r="B426" s="723"/>
      <c r="C426" s="733" t="s">
        <v>16</v>
      </c>
      <c r="D426" s="379"/>
      <c r="E426" s="723"/>
      <c r="F426" s="433" t="s">
        <v>37</v>
      </c>
      <c r="G426" s="404"/>
    </row>
    <row r="427" spans="1:7" ht="15.75" customHeight="1">
      <c r="A427" s="734" t="s">
        <v>749</v>
      </c>
      <c r="B427" s="735"/>
      <c r="C427" s="735"/>
      <c r="D427" s="735"/>
      <c r="E427" s="735"/>
      <c r="F427" s="735"/>
      <c r="G427" s="736"/>
    </row>
    <row r="428" spans="1:7" s="11" customFormat="1" ht="15.75" customHeight="1">
      <c r="A428" s="378" t="s">
        <v>750</v>
      </c>
      <c r="B428" s="379"/>
      <c r="C428" s="379"/>
      <c r="D428" s="379"/>
      <c r="E428" s="379"/>
      <c r="F428" s="379"/>
      <c r="G428" s="380"/>
    </row>
    <row r="429" spans="1:7" s="11" customFormat="1" ht="15.75">
      <c r="A429" s="378" t="s">
        <v>50</v>
      </c>
      <c r="B429" s="723"/>
      <c r="C429" s="733" t="s">
        <v>38</v>
      </c>
      <c r="D429" s="379"/>
      <c r="E429" s="723"/>
      <c r="F429" s="433" t="s">
        <v>37</v>
      </c>
      <c r="G429" s="404"/>
    </row>
    <row r="430" spans="1:7">
      <c r="A430" s="734" t="s">
        <v>751</v>
      </c>
      <c r="B430" s="735"/>
      <c r="C430" s="735"/>
      <c r="D430" s="735"/>
      <c r="E430" s="735"/>
      <c r="F430" s="735"/>
      <c r="G430" s="736"/>
    </row>
    <row r="431" spans="1:7" ht="15" customHeight="1">
      <c r="A431" s="740" t="s">
        <v>214</v>
      </c>
      <c r="B431" s="741"/>
      <c r="C431" s="741"/>
      <c r="D431" s="741"/>
      <c r="E431" s="741"/>
      <c r="F431" s="741"/>
      <c r="G431" s="742"/>
    </row>
    <row r="432" spans="1:7" ht="15.75">
      <c r="A432" s="378" t="s">
        <v>39</v>
      </c>
      <c r="B432" s="379"/>
      <c r="C432" s="723"/>
      <c r="D432" s="733" t="s">
        <v>45</v>
      </c>
      <c r="E432" s="379"/>
      <c r="F432" s="379"/>
      <c r="G432" s="380"/>
    </row>
    <row r="433" spans="1:7" s="11" customFormat="1">
      <c r="A433" s="748">
        <v>2022</v>
      </c>
      <c r="B433" s="749"/>
      <c r="C433" s="750"/>
      <c r="D433" s="751">
        <v>2.75</v>
      </c>
      <c r="E433" s="752"/>
      <c r="F433" s="752"/>
      <c r="G433" s="753"/>
    </row>
    <row r="434" spans="1:7">
      <c r="A434" s="748">
        <v>2023</v>
      </c>
      <c r="B434" s="749"/>
      <c r="C434" s="750"/>
      <c r="D434" s="751">
        <v>2.82</v>
      </c>
      <c r="E434" s="752"/>
      <c r="F434" s="752"/>
      <c r="G434" s="754"/>
    </row>
    <row r="435" spans="1:7" ht="15.75" thickBot="1">
      <c r="A435" s="721">
        <v>2024</v>
      </c>
      <c r="B435" s="722"/>
      <c r="C435" s="722"/>
      <c r="D435" s="743">
        <v>2.98</v>
      </c>
      <c r="E435" s="743"/>
      <c r="F435" s="743"/>
      <c r="G435" s="744"/>
    </row>
    <row r="436" spans="1:7" ht="246.75" customHeight="1" thickBot="1">
      <c r="A436" s="47"/>
      <c r="B436" s="48"/>
      <c r="C436" s="48"/>
      <c r="D436" s="49"/>
      <c r="E436" s="49"/>
      <c r="F436" s="49"/>
      <c r="G436" s="50"/>
    </row>
    <row r="437" spans="1:7" ht="16.5" customHeight="1">
      <c r="A437" s="745" t="s">
        <v>213</v>
      </c>
      <c r="B437" s="746"/>
      <c r="C437" s="746"/>
      <c r="D437" s="746"/>
      <c r="E437" s="746"/>
      <c r="F437" s="746"/>
      <c r="G437" s="747"/>
    </row>
    <row r="438" spans="1:7" ht="15" customHeight="1">
      <c r="A438" s="758" t="s">
        <v>97</v>
      </c>
      <c r="B438" s="759"/>
      <c r="C438" s="759"/>
      <c r="D438" s="759"/>
      <c r="E438" s="759"/>
      <c r="F438" s="759"/>
      <c r="G438" s="760"/>
    </row>
    <row r="439" spans="1:7" ht="15" customHeight="1">
      <c r="A439" s="737" t="s">
        <v>772</v>
      </c>
      <c r="B439" s="738"/>
      <c r="C439" s="738"/>
      <c r="D439" s="738"/>
      <c r="E439" s="738"/>
      <c r="F439" s="738"/>
      <c r="G439" s="739"/>
    </row>
    <row r="440" spans="1:7" ht="15" customHeight="1">
      <c r="A440" s="755" t="s">
        <v>98</v>
      </c>
      <c r="B440" s="756"/>
      <c r="C440" s="756"/>
      <c r="D440" s="756"/>
      <c r="E440" s="756"/>
      <c r="F440" s="756"/>
      <c r="G440" s="757"/>
    </row>
    <row r="441" spans="1:7" ht="15" customHeight="1">
      <c r="A441" s="755" t="s">
        <v>773</v>
      </c>
      <c r="B441" s="756"/>
      <c r="C441" s="756"/>
      <c r="D441" s="756"/>
      <c r="E441" s="756"/>
      <c r="F441" s="756"/>
      <c r="G441" s="757"/>
    </row>
    <row r="442" spans="1:7" ht="15.75" customHeight="1">
      <c r="A442" s="737" t="s">
        <v>774</v>
      </c>
      <c r="B442" s="738"/>
      <c r="C442" s="738"/>
      <c r="D442" s="738"/>
      <c r="E442" s="738"/>
      <c r="F442" s="738"/>
      <c r="G442" s="739"/>
    </row>
    <row r="443" spans="1:7" ht="15" customHeight="1">
      <c r="A443" s="737" t="s">
        <v>775</v>
      </c>
      <c r="B443" s="738"/>
      <c r="C443" s="738"/>
      <c r="D443" s="738"/>
      <c r="E443" s="738"/>
      <c r="F443" s="738"/>
      <c r="G443" s="739"/>
    </row>
    <row r="444" spans="1:7" ht="15" customHeight="1">
      <c r="A444" s="737" t="s">
        <v>776</v>
      </c>
      <c r="B444" s="738"/>
      <c r="C444" s="738"/>
      <c r="D444" s="738"/>
      <c r="E444" s="738"/>
      <c r="F444" s="738"/>
      <c r="G444" s="739"/>
    </row>
    <row r="445" spans="1:7" ht="15" customHeight="1">
      <c r="A445" s="737" t="s">
        <v>777</v>
      </c>
      <c r="B445" s="738"/>
      <c r="C445" s="738"/>
      <c r="D445" s="738"/>
      <c r="E445" s="738"/>
      <c r="F445" s="738"/>
      <c r="G445" s="739"/>
    </row>
    <row r="446" spans="1:7">
      <c r="A446" s="737" t="s">
        <v>778</v>
      </c>
      <c r="B446" s="738"/>
      <c r="C446" s="738"/>
      <c r="D446" s="738"/>
      <c r="E446" s="738"/>
      <c r="F446" s="738"/>
      <c r="G446" s="739"/>
    </row>
    <row r="447" spans="1:7" ht="15.75" thickBot="1">
      <c r="A447" s="316" t="s">
        <v>779</v>
      </c>
      <c r="B447" s="317"/>
      <c r="C447" s="317"/>
      <c r="D447" s="317"/>
      <c r="E447" s="317"/>
      <c r="F447" s="317"/>
      <c r="G447" s="318"/>
    </row>
  </sheetData>
  <mergeCells count="435">
    <mergeCell ref="E381:G381"/>
    <mergeCell ref="E63:F63"/>
    <mergeCell ref="D317:G317"/>
    <mergeCell ref="C396:E396"/>
    <mergeCell ref="A396:B396"/>
    <mergeCell ref="C387:D387"/>
    <mergeCell ref="E387:G387"/>
    <mergeCell ref="E142:E145"/>
    <mergeCell ref="A146:G146"/>
    <mergeCell ref="E98:F98"/>
    <mergeCell ref="E99:F99"/>
    <mergeCell ref="C167:C168"/>
    <mergeCell ref="A131:G131"/>
    <mergeCell ref="A132:G132"/>
    <mergeCell ref="E385:G385"/>
    <mergeCell ref="C394:D394"/>
    <mergeCell ref="F394:G394"/>
    <mergeCell ref="A395:G395"/>
    <mergeCell ref="C384:D384"/>
    <mergeCell ref="E383:G383"/>
    <mergeCell ref="A381:B381"/>
    <mergeCell ref="C249:C252"/>
    <mergeCell ref="E97:F97"/>
    <mergeCell ref="A375:G375"/>
    <mergeCell ref="A411:G411"/>
    <mergeCell ref="F405:G405"/>
    <mergeCell ref="A412:G412"/>
    <mergeCell ref="A407:G407"/>
    <mergeCell ref="C405:D405"/>
    <mergeCell ref="A404:G404"/>
    <mergeCell ref="A403:G403"/>
    <mergeCell ref="C385:D385"/>
    <mergeCell ref="A386:G386"/>
    <mergeCell ref="C398:E398"/>
    <mergeCell ref="C392:D392"/>
    <mergeCell ref="C393:D393"/>
    <mergeCell ref="A385:B385"/>
    <mergeCell ref="C391:D391"/>
    <mergeCell ref="F391:G391"/>
    <mergeCell ref="A397:B402"/>
    <mergeCell ref="C401:E401"/>
    <mergeCell ref="E388:G388"/>
    <mergeCell ref="C397:E397"/>
    <mergeCell ref="F396:G396"/>
    <mergeCell ref="A390:G390"/>
    <mergeCell ref="A389:G389"/>
    <mergeCell ref="A408:G408"/>
    <mergeCell ref="A406:G406"/>
    <mergeCell ref="F142:F145"/>
    <mergeCell ref="G142:G145"/>
    <mergeCell ref="A158:G158"/>
    <mergeCell ref="F363:G363"/>
    <mergeCell ref="C211:C221"/>
    <mergeCell ref="A236:A243"/>
    <mergeCell ref="B236:B243"/>
    <mergeCell ref="D236:D243"/>
    <mergeCell ref="B142:B145"/>
    <mergeCell ref="C142:C145"/>
    <mergeCell ref="D142:D145"/>
    <mergeCell ref="C358:D358"/>
    <mergeCell ref="A358:B358"/>
    <mergeCell ref="C338:D338"/>
    <mergeCell ref="E338:F338"/>
    <mergeCell ref="C339:D339"/>
    <mergeCell ref="C335:D335"/>
    <mergeCell ref="E341:F341"/>
    <mergeCell ref="E339:F339"/>
    <mergeCell ref="E347:F347"/>
    <mergeCell ref="E340:F340"/>
    <mergeCell ref="A348:G348"/>
    <mergeCell ref="E349:F349"/>
    <mergeCell ref="E335:F335"/>
    <mergeCell ref="A5:G6"/>
    <mergeCell ref="A7:G8"/>
    <mergeCell ref="A319:G319"/>
    <mergeCell ref="E321:F321"/>
    <mergeCell ref="A172:G172"/>
    <mergeCell ref="A205:G205"/>
    <mergeCell ref="C321:D321"/>
    <mergeCell ref="A320:G320"/>
    <mergeCell ref="A162:G162"/>
    <mergeCell ref="A175:G175"/>
    <mergeCell ref="A176:G176"/>
    <mergeCell ref="A140:G140"/>
    <mergeCell ref="C96:D96"/>
    <mergeCell ref="A86:G86"/>
    <mergeCell ref="E87:G87"/>
    <mergeCell ref="A93:G93"/>
    <mergeCell ref="A142:A145"/>
    <mergeCell ref="A91:G91"/>
    <mergeCell ref="A101:G101"/>
    <mergeCell ref="C97:D97"/>
    <mergeCell ref="E96:F96"/>
    <mergeCell ref="C98:D98"/>
    <mergeCell ref="A65:G65"/>
    <mergeCell ref="A255:G255"/>
    <mergeCell ref="A446:G446"/>
    <mergeCell ref="C429:E429"/>
    <mergeCell ref="F429:G429"/>
    <mergeCell ref="A431:G431"/>
    <mergeCell ref="D435:G435"/>
    <mergeCell ref="A437:G437"/>
    <mergeCell ref="C420:E420"/>
    <mergeCell ref="F420:G420"/>
    <mergeCell ref="C426:E426"/>
    <mergeCell ref="F426:G426"/>
    <mergeCell ref="A433:C433"/>
    <mergeCell ref="D433:G433"/>
    <mergeCell ref="A432:C432"/>
    <mergeCell ref="D432:G432"/>
    <mergeCell ref="A434:C434"/>
    <mergeCell ref="D434:G434"/>
    <mergeCell ref="A445:G445"/>
    <mergeCell ref="A444:G444"/>
    <mergeCell ref="A443:G443"/>
    <mergeCell ref="A442:G442"/>
    <mergeCell ref="A441:G441"/>
    <mergeCell ref="A440:G440"/>
    <mergeCell ref="A439:G439"/>
    <mergeCell ref="A438:G438"/>
    <mergeCell ref="A435:C435"/>
    <mergeCell ref="A413:G413"/>
    <mergeCell ref="A429:B429"/>
    <mergeCell ref="C423:E423"/>
    <mergeCell ref="C424:E424"/>
    <mergeCell ref="C421:E421"/>
    <mergeCell ref="A419:G419"/>
    <mergeCell ref="C417:E417"/>
    <mergeCell ref="C418:E418"/>
    <mergeCell ref="A425:G425"/>
    <mergeCell ref="A426:B426"/>
    <mergeCell ref="F421:G424"/>
    <mergeCell ref="F415:G418"/>
    <mergeCell ref="C422:E422"/>
    <mergeCell ref="C415:E415"/>
    <mergeCell ref="C414:E414"/>
    <mergeCell ref="F414:G414"/>
    <mergeCell ref="A427:G427"/>
    <mergeCell ref="A428:G428"/>
    <mergeCell ref="A430:G430"/>
    <mergeCell ref="C416:E416"/>
    <mergeCell ref="E380:G380"/>
    <mergeCell ref="A359:B359"/>
    <mergeCell ref="A360:G360"/>
    <mergeCell ref="A370:B371"/>
    <mergeCell ref="C371:D371"/>
    <mergeCell ref="A367:G367"/>
    <mergeCell ref="D373:F373"/>
    <mergeCell ref="A362:B362"/>
    <mergeCell ref="A361:G361"/>
    <mergeCell ref="F366:G366"/>
    <mergeCell ref="E369:G369"/>
    <mergeCell ref="A368:G368"/>
    <mergeCell ref="C363:D363"/>
    <mergeCell ref="C369:D369"/>
    <mergeCell ref="A364:G364"/>
    <mergeCell ref="F362:G362"/>
    <mergeCell ref="A363:B363"/>
    <mergeCell ref="C362:D362"/>
    <mergeCell ref="C370:D370"/>
    <mergeCell ref="A366:B366"/>
    <mergeCell ref="C366:D366"/>
    <mergeCell ref="A372:G372"/>
    <mergeCell ref="A382:G382"/>
    <mergeCell ref="C383:D383"/>
    <mergeCell ref="C381:D381"/>
    <mergeCell ref="A376:G376"/>
    <mergeCell ref="F365:G365"/>
    <mergeCell ref="F397:G402"/>
    <mergeCell ref="A387:B387"/>
    <mergeCell ref="A388:B388"/>
    <mergeCell ref="C402:E402"/>
    <mergeCell ref="C399:E399"/>
    <mergeCell ref="C400:E400"/>
    <mergeCell ref="E384:G384"/>
    <mergeCell ref="C388:D388"/>
    <mergeCell ref="A392:A394"/>
    <mergeCell ref="E392:E393"/>
    <mergeCell ref="F392:G393"/>
    <mergeCell ref="A383:B383"/>
    <mergeCell ref="A384:B384"/>
    <mergeCell ref="A377:G377"/>
    <mergeCell ref="A374:G374"/>
    <mergeCell ref="A365:B365"/>
    <mergeCell ref="C365:D365"/>
    <mergeCell ref="A380:B380"/>
    <mergeCell ref="C380:D380"/>
    <mergeCell ref="C337:D337"/>
    <mergeCell ref="C336:D336"/>
    <mergeCell ref="E342:F342"/>
    <mergeCell ref="C349:D349"/>
    <mergeCell ref="B1:E4"/>
    <mergeCell ref="A379:G379"/>
    <mergeCell ref="C342:D342"/>
    <mergeCell ref="A378:B378"/>
    <mergeCell ref="C378:D378"/>
    <mergeCell ref="C353:D353"/>
    <mergeCell ref="F353:G353"/>
    <mergeCell ref="C354:D354"/>
    <mergeCell ref="F354:G354"/>
    <mergeCell ref="E324:F324"/>
    <mergeCell ref="A130:G130"/>
    <mergeCell ref="A318:G318"/>
    <mergeCell ref="A271:G271"/>
    <mergeCell ref="E323:F323"/>
    <mergeCell ref="E50:G50"/>
    <mergeCell ref="A51:G51"/>
    <mergeCell ref="E47:G47"/>
    <mergeCell ref="E48:G48"/>
    <mergeCell ref="A92:G92"/>
    <mergeCell ref="E378:G378"/>
    <mergeCell ref="C359:D359"/>
    <mergeCell ref="F359:G359"/>
    <mergeCell ref="C340:D340"/>
    <mergeCell ref="E337:F337"/>
    <mergeCell ref="B90:D90"/>
    <mergeCell ref="B56:C56"/>
    <mergeCell ref="A85:G85"/>
    <mergeCell ref="A80:G80"/>
    <mergeCell ref="B82:D82"/>
    <mergeCell ref="B83:D83"/>
    <mergeCell ref="B84:D84"/>
    <mergeCell ref="B81:D81"/>
    <mergeCell ref="E81:G81"/>
    <mergeCell ref="E82:G82"/>
    <mergeCell ref="E83:G83"/>
    <mergeCell ref="E84:G84"/>
    <mergeCell ref="B63:C63"/>
    <mergeCell ref="B62:C62"/>
    <mergeCell ref="E56:F56"/>
    <mergeCell ref="E88:G88"/>
    <mergeCell ref="E89:G89"/>
    <mergeCell ref="E90:G90"/>
    <mergeCell ref="A79:G79"/>
    <mergeCell ref="E336:F336"/>
    <mergeCell ref="F37:G37"/>
    <mergeCell ref="A47:D47"/>
    <mergeCell ref="A48:D48"/>
    <mergeCell ref="A49:D49"/>
    <mergeCell ref="F46:G46"/>
    <mergeCell ref="D36:E36"/>
    <mergeCell ref="E49:G49"/>
    <mergeCell ref="F38:G38"/>
    <mergeCell ref="A39:A40"/>
    <mergeCell ref="A45:A46"/>
    <mergeCell ref="A43:A44"/>
    <mergeCell ref="D42:E42"/>
    <mergeCell ref="F42:G42"/>
    <mergeCell ref="D44:E44"/>
    <mergeCell ref="D40:E40"/>
    <mergeCell ref="A19:A20"/>
    <mergeCell ref="A22:A24"/>
    <mergeCell ref="A25:A26"/>
    <mergeCell ref="D39:E39"/>
    <mergeCell ref="F39:G39"/>
    <mergeCell ref="A28:A29"/>
    <mergeCell ref="F41:G41"/>
    <mergeCell ref="D43:E43"/>
    <mergeCell ref="B32:C33"/>
    <mergeCell ref="B34:C35"/>
    <mergeCell ref="B37:C38"/>
    <mergeCell ref="B39:C40"/>
    <mergeCell ref="B41:C42"/>
    <mergeCell ref="B43:C44"/>
    <mergeCell ref="D34:E34"/>
    <mergeCell ref="D20:E20"/>
    <mergeCell ref="D21:E21"/>
    <mergeCell ref="D22:E22"/>
    <mergeCell ref="D28:E28"/>
    <mergeCell ref="B28:C29"/>
    <mergeCell ref="D24:E24"/>
    <mergeCell ref="B36:C36"/>
    <mergeCell ref="D37:E37"/>
    <mergeCell ref="F36:G36"/>
    <mergeCell ref="F24:G24"/>
    <mergeCell ref="F26:G26"/>
    <mergeCell ref="D29:E29"/>
    <mergeCell ref="A9:G10"/>
    <mergeCell ref="A11:G11"/>
    <mergeCell ref="B12:G12"/>
    <mergeCell ref="D18:E18"/>
    <mergeCell ref="D32:E32"/>
    <mergeCell ref="D25:E25"/>
    <mergeCell ref="F25:G25"/>
    <mergeCell ref="A13:G13"/>
    <mergeCell ref="F21:G21"/>
    <mergeCell ref="F22:G22"/>
    <mergeCell ref="F30:G30"/>
    <mergeCell ref="D27:E27"/>
    <mergeCell ref="F27:G27"/>
    <mergeCell ref="A17:G17"/>
    <mergeCell ref="B21:C21"/>
    <mergeCell ref="B18:C18"/>
    <mergeCell ref="B22:C24"/>
    <mergeCell ref="B19:C20"/>
    <mergeCell ref="B25:C26"/>
    <mergeCell ref="F18:G18"/>
    <mergeCell ref="A14:G14"/>
    <mergeCell ref="F32:G32"/>
    <mergeCell ref="D19:E19"/>
    <mergeCell ref="F19:G19"/>
    <mergeCell ref="F358:G358"/>
    <mergeCell ref="A356:G356"/>
    <mergeCell ref="C341:D341"/>
    <mergeCell ref="A343:G343"/>
    <mergeCell ref="C344:D344"/>
    <mergeCell ref="E344:F344"/>
    <mergeCell ref="A357:G357"/>
    <mergeCell ref="E350:F350"/>
    <mergeCell ref="E345:F345"/>
    <mergeCell ref="E346:F346"/>
    <mergeCell ref="C345:D345"/>
    <mergeCell ref="C346:D346"/>
    <mergeCell ref="C347:D347"/>
    <mergeCell ref="A352:G352"/>
    <mergeCell ref="C350:D350"/>
    <mergeCell ref="A95:G95"/>
    <mergeCell ref="A199:G199"/>
    <mergeCell ref="F107:F108"/>
    <mergeCell ref="D41:E41"/>
    <mergeCell ref="D167:D168"/>
    <mergeCell ref="E167:E168"/>
    <mergeCell ref="F167:F168"/>
    <mergeCell ref="G167:G168"/>
    <mergeCell ref="A256:G256"/>
    <mergeCell ref="A185:G185"/>
    <mergeCell ref="A169:G169"/>
    <mergeCell ref="A153:G153"/>
    <mergeCell ref="A164:A168"/>
    <mergeCell ref="B164:B168"/>
    <mergeCell ref="A202:A203"/>
    <mergeCell ref="C115:G115"/>
    <mergeCell ref="C116:G116"/>
    <mergeCell ref="C117:G117"/>
    <mergeCell ref="C118:G118"/>
    <mergeCell ref="A50:D50"/>
    <mergeCell ref="A52:G52"/>
    <mergeCell ref="D46:E46"/>
    <mergeCell ref="A41:A42"/>
    <mergeCell ref="B89:D89"/>
    <mergeCell ref="B45:C46"/>
    <mergeCell ref="D45:E45"/>
    <mergeCell ref="F45:G45"/>
    <mergeCell ref="B87:D87"/>
    <mergeCell ref="B88:D88"/>
    <mergeCell ref="E62:F62"/>
    <mergeCell ref="E57:F61"/>
    <mergeCell ref="A53:G53"/>
    <mergeCell ref="A54:G54"/>
    <mergeCell ref="A55:G55"/>
    <mergeCell ref="C322:D322"/>
    <mergeCell ref="C332:D332"/>
    <mergeCell ref="E330:F330"/>
    <mergeCell ref="C331:D331"/>
    <mergeCell ref="C330:D330"/>
    <mergeCell ref="E327:F327"/>
    <mergeCell ref="A325:G325"/>
    <mergeCell ref="C326:D326"/>
    <mergeCell ref="E326:F326"/>
    <mergeCell ref="C327:D327"/>
    <mergeCell ref="E332:F332"/>
    <mergeCell ref="E329:F329"/>
    <mergeCell ref="C323:D323"/>
    <mergeCell ref="C334:D334"/>
    <mergeCell ref="E334:F334"/>
    <mergeCell ref="E328:F328"/>
    <mergeCell ref="C329:D329"/>
    <mergeCell ref="A333:G333"/>
    <mergeCell ref="C328:D328"/>
    <mergeCell ref="E331:F331"/>
    <mergeCell ref="C324:D324"/>
    <mergeCell ref="A30:A31"/>
    <mergeCell ref="A32:A33"/>
    <mergeCell ref="A34:A35"/>
    <mergeCell ref="A37:A38"/>
    <mergeCell ref="C99:D99"/>
    <mergeCell ref="A107:A108"/>
    <mergeCell ref="B107:B108"/>
    <mergeCell ref="C107:C108"/>
    <mergeCell ref="D107:D108"/>
    <mergeCell ref="B59:C61"/>
    <mergeCell ref="D59:D61"/>
    <mergeCell ref="A57:A58"/>
    <mergeCell ref="D57:D58"/>
    <mergeCell ref="B57:C58"/>
    <mergeCell ref="A272:B272"/>
    <mergeCell ref="A182:G182"/>
    <mergeCell ref="A258:G258"/>
    <mergeCell ref="G107:G108"/>
    <mergeCell ref="D31:E31"/>
    <mergeCell ref="F31:G31"/>
    <mergeCell ref="D33:E33"/>
    <mergeCell ref="F33:G33"/>
    <mergeCell ref="D35:E35"/>
    <mergeCell ref="B30:C31"/>
    <mergeCell ref="E322:F322"/>
    <mergeCell ref="F34:G34"/>
    <mergeCell ref="D30:E30"/>
    <mergeCell ref="C119:G119"/>
    <mergeCell ref="C120:G120"/>
    <mergeCell ref="C121:G121"/>
    <mergeCell ref="C122:G122"/>
    <mergeCell ref="C123:G123"/>
    <mergeCell ref="C124:G124"/>
    <mergeCell ref="C125:G125"/>
    <mergeCell ref="A127:G127"/>
    <mergeCell ref="A126:G126"/>
    <mergeCell ref="A270:G270"/>
    <mergeCell ref="G273:G315"/>
    <mergeCell ref="A315:C315"/>
    <mergeCell ref="A59:A61"/>
    <mergeCell ref="D23:E23"/>
    <mergeCell ref="F23:G23"/>
    <mergeCell ref="F28:G28"/>
    <mergeCell ref="F20:G20"/>
    <mergeCell ref="G57:G58"/>
    <mergeCell ref="A15:G16"/>
    <mergeCell ref="A447:G447"/>
    <mergeCell ref="A67:G67"/>
    <mergeCell ref="A68:G68"/>
    <mergeCell ref="A69:G69"/>
    <mergeCell ref="A70:G70"/>
    <mergeCell ref="A71:G71"/>
    <mergeCell ref="A72:G72"/>
    <mergeCell ref="A73:G73"/>
    <mergeCell ref="A74:G74"/>
    <mergeCell ref="A75:G75"/>
    <mergeCell ref="A76:G76"/>
    <mergeCell ref="A77:G77"/>
    <mergeCell ref="A78:G78"/>
    <mergeCell ref="A66:G66"/>
    <mergeCell ref="B113:B114"/>
    <mergeCell ref="A115:A117"/>
    <mergeCell ref="C112:G112"/>
    <mergeCell ref="C113:G114"/>
  </mergeCells>
  <phoneticPr fontId="41" type="noConversion"/>
  <hyperlinks>
    <hyperlink ref="F359" r:id="rId1"/>
    <hyperlink ref="A17" r:id="rId2"/>
    <hyperlink ref="A53" r:id="rId3"/>
    <hyperlink ref="A55" r:id="rId4"/>
    <hyperlink ref="G97" r:id="rId5" location="!/"/>
    <hyperlink ref="G98" r:id="rId6" location="!/"/>
    <hyperlink ref="G99" r:id="rId7" location="!/"/>
    <hyperlink ref="G161" r:id="rId8" location="programasActividades"/>
    <hyperlink ref="E385" r:id="rId9"/>
    <hyperlink ref="E384" r:id="rId10"/>
    <hyperlink ref="E383" r:id="rId11"/>
    <hyperlink ref="G223" r:id="rId12" display="https://www.meteorologia.gov.py/emas/"/>
    <hyperlink ref="G247" r:id="rId13"/>
    <hyperlink ref="G246" r:id="rId14"/>
    <hyperlink ref="G245" r:id="rId15"/>
    <hyperlink ref="G224" r:id="rId16" display="https://severeweather.wmo.int/v2/index.html"/>
    <hyperlink ref="G216" r:id="rId17"/>
    <hyperlink ref="G211" r:id="rId18"/>
    <hyperlink ref="G212" r:id="rId19"/>
    <hyperlink ref="G217" r:id="rId20"/>
    <hyperlink ref="G218" r:id="rId21"/>
    <hyperlink ref="G213" r:id="rId22"/>
    <hyperlink ref="G214" r:id="rId23"/>
    <hyperlink ref="G215" r:id="rId24"/>
    <hyperlink ref="G219" r:id="rId25"/>
    <hyperlink ref="G249" r:id="rId26"/>
    <hyperlink ref="G250" r:id="rId27"/>
    <hyperlink ref="G251" r:id="rId28"/>
    <hyperlink ref="G252" r:id="rId29"/>
    <hyperlink ref="G254" r:id="rId30"/>
    <hyperlink ref="G253" r:id="rId31"/>
    <hyperlink ref="G248" r:id="rId32"/>
    <hyperlink ref="F421" r:id="rId33"/>
    <hyperlink ref="G60" r:id="rId34"/>
    <hyperlink ref="G63" r:id="rId35"/>
    <hyperlink ref="G62" r:id="rId36"/>
    <hyperlink ref="G59" r:id="rId37"/>
    <hyperlink ref="G109" r:id="rId38"/>
    <hyperlink ref="G104" r:id="rId39"/>
    <hyperlink ref="G103" r:id="rId40"/>
  </hyperlinks>
  <printOptions horizontalCentered="1"/>
  <pageMargins left="0.70866141732283472" right="0.70866141732283472" top="0.74803149606299213" bottom="0.74803149606299213" header="0.31496062992125984" footer="0.31496062992125984"/>
  <pageSetup scale="60" fitToWidth="0" orientation="landscape" r:id="rId41"/>
  <headerFooter>
    <oddFooter>&amp;CPágina &amp;P</oddFooter>
  </headerFooter>
  <rowBreaks count="16" manualBreakCount="16">
    <brk id="50" max="16383" man="1"/>
    <brk id="63" max="6" man="1"/>
    <brk id="100" max="6" man="1"/>
    <brk id="110" max="6" man="1"/>
    <brk id="161" max="6" man="1"/>
    <brk id="168" max="6" man="1"/>
    <brk id="184" max="6" man="1"/>
    <brk id="198" max="6" man="1"/>
    <brk id="204" max="6" man="1"/>
    <brk id="257" max="6" man="1"/>
    <brk id="270" max="6" man="1"/>
    <brk id="355" max="6" man="1"/>
    <brk id="367" max="6" man="1"/>
    <brk id="375" max="6" man="1"/>
    <brk id="410" max="6" man="1"/>
    <brk id="436" max="6" man="1"/>
  </rowBreaks>
  <drawing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1ERINFORMEPARCIAL2026</vt:lpstr>
      <vt:lpstr>Hoja1</vt:lpstr>
      <vt:lpstr>'1ERINFORMEPARCIAL2026'!Área_de_impresión</vt:lpstr>
      <vt:lpstr>'1ERINFORMEPARCIAL2026'!Títulos_a_imprimir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Monica Ramona Ortiz Gimenez</cp:lastModifiedBy>
  <cp:lastPrinted>2026-04-14T09:41:19Z</cp:lastPrinted>
  <dcterms:created xsi:type="dcterms:W3CDTF">2020-06-23T19:35:00Z</dcterms:created>
  <dcterms:modified xsi:type="dcterms:W3CDTF">2026-04-17T12:25:23Z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