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anabria\Desktop\UTA ADMINISTRACION CYNTHIA 2023-2024-2025-2026\CRCC 2026\SEGUNDO INFORME RCC ABRIL A JUNIO 2026\"/>
    </mc:Choice>
  </mc:AlternateContent>
  <bookViews>
    <workbookView xWindow="0" yWindow="0" windowWidth="19200" windowHeight="10530"/>
  </bookViews>
  <sheets>
    <sheet name="2DOINFORMEPARCIAL2026" sheetId="1" r:id="rId1"/>
    <sheet name="Hoja1" sheetId="2" r:id="rId2"/>
  </sheets>
  <externalReferences>
    <externalReference r:id="rId3"/>
    <externalReference r:id="rId4"/>
  </externalReferences>
  <definedNames>
    <definedName name="_xlnm.Print_Area" localSheetId="0">'2DOINFORMEPARCIAL2026'!$A$1:$G$556</definedName>
    <definedName name="_xlnm.Print_Titles" localSheetId="0">'2DOINFORMEPARCIAL2026'!$1:$10</definedName>
  </definedNames>
  <calcPr calcId="162913"/>
</workbook>
</file>

<file path=xl/calcChain.xml><?xml version="1.0" encoding="utf-8"?>
<calcChain xmlns="http://schemas.openxmlformats.org/spreadsheetml/2006/main">
  <c r="G265" i="1" l="1"/>
  <c r="C414" i="1" l="1"/>
  <c r="C413" i="1"/>
  <c r="C411" i="1"/>
  <c r="C410" i="1"/>
  <c r="F381" i="1" l="1"/>
  <c r="F388" i="1"/>
  <c r="F387" i="1"/>
  <c r="F386" i="1"/>
  <c r="F384" i="1"/>
  <c r="F383" i="1"/>
  <c r="F382" i="1"/>
  <c r="F379" i="1"/>
  <c r="F378" i="1"/>
  <c r="F377" i="1"/>
  <c r="F376" i="1"/>
  <c r="F375" i="1"/>
  <c r="F374" i="1"/>
  <c r="F373" i="1"/>
  <c r="F371" i="1"/>
  <c r="F370" i="1"/>
  <c r="F369" i="1"/>
  <c r="F368" i="1"/>
  <c r="F367" i="1"/>
  <c r="F366" i="1"/>
  <c r="F365" i="1"/>
  <c r="F364" i="1"/>
  <c r="F362" i="1"/>
  <c r="F361" i="1"/>
  <c r="F360" i="1"/>
  <c r="F359" i="1"/>
  <c r="F358" i="1"/>
  <c r="F357" i="1"/>
  <c r="F356" i="1"/>
  <c r="F355" i="1"/>
  <c r="F354" i="1"/>
  <c r="F352" i="1"/>
  <c r="F351" i="1"/>
  <c r="F350" i="1"/>
  <c r="F349" i="1"/>
  <c r="F348" i="1"/>
  <c r="F347" i="1"/>
  <c r="D385" i="1"/>
  <c r="F385" i="1" s="1"/>
  <c r="D380" i="1"/>
  <c r="F380" i="1" s="1"/>
  <c r="D372" i="1"/>
  <c r="F372" i="1" s="1"/>
  <c r="D363" i="1"/>
  <c r="D353" i="1"/>
  <c r="F353" i="1" s="1"/>
  <c r="D346" i="1"/>
  <c r="F346" i="1" s="1"/>
  <c r="D389" i="1" l="1"/>
  <c r="F389" i="1" s="1"/>
  <c r="F363" i="1"/>
  <c r="G461" i="1"/>
  <c r="G460" i="1"/>
  <c r="G459" i="1"/>
  <c r="A22" i="1" l="1"/>
  <c r="A25" i="1" s="1"/>
  <c r="A27" i="1" s="1"/>
  <c r="A28" i="1" s="1"/>
  <c r="A30" i="1" s="1"/>
  <c r="A32" i="1" s="1"/>
  <c r="A34" i="1" s="1"/>
  <c r="A36" i="1" s="1"/>
  <c r="A37" i="1" s="1"/>
  <c r="A39" i="1" s="1"/>
  <c r="A41" i="1" s="1"/>
  <c r="A43" i="1" s="1"/>
  <c r="A45" i="1" s="1"/>
</calcChain>
</file>

<file path=xl/sharedStrings.xml><?xml version="1.0" encoding="utf-8"?>
<sst xmlns="http://schemas.openxmlformats.org/spreadsheetml/2006/main" count="1780" uniqueCount="1064">
  <si>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</si>
  <si>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</si>
  <si>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</si>
  <si>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</si>
  <si>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</si>
  <si>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</si>
  <si>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</si>
  <si>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</si>
  <si>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</si>
  <si>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</si>
  <si>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</si>
  <si>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</si>
  <si>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</si>
  <si>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</si>
  <si>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</si>
  <si>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</si>
  <si>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</si>
  <si>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</si>
  <si>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</si>
  <si>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</si>
  <si>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</si>
  <si>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</si>
  <si>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</si>
  <si>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</si>
  <si>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</si>
  <si>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</si>
  <si>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</si>
  <si>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</si>
  <si>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</si>
  <si>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</si>
  <si>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</si>
  <si>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</si>
  <si>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</si>
  <si>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</si>
  <si>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</si>
  <si>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</si>
  <si>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</si>
  <si>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Evidencia (Enlace Ley 5282/14)</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</si>
  <si>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</si>
  <si>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</si>
  <si>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</si>
  <si>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</si>
  <si>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</si>
  <si>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</si>
  <si>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</si>
  <si>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</si>
  <si>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</si>
  <si>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Fecha</t>
  </si>
  <si>
    <t>Fecha de Contrato</t>
  </si>
  <si>
    <t>Enlace Portal de Denuncias de la SENAC</t>
  </si>
  <si>
    <t>Nro. Informe</t>
  </si>
  <si>
    <t>Producto (actividades, materiales, insumos, etc)</t>
  </si>
  <si>
    <t>Enlace</t>
  </si>
  <si>
    <t>Enlace Evidencias</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</si>
  <si>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</si>
  <si>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</si>
  <si>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</si>
  <si>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</si>
  <si>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</si>
  <si>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</si>
  <si>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</si>
  <si>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</si>
  <si>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</si>
  <si>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</si>
  <si>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</si>
  <si>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</si>
  <si>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</si>
  <si>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</si>
  <si>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</si>
  <si>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</si>
  <si>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</si>
  <si>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</si>
  <si>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</si>
  <si>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</si>
  <si>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</si>
  <si>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</si>
  <si>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</si>
  <si>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</si>
  <si>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</si>
  <si>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</si>
  <si>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</si>
  <si>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</si>
  <si>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Gerente de Normas de Navegación Aérea</t>
  </si>
  <si>
    <t>Gerente de Proyectos de Inversión</t>
  </si>
  <si>
    <t>Secretaria Comunicacional</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</si>
  <si>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</si>
  <si>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</si>
  <si>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</si>
  <si>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</si>
  <si>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</si>
  <si>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</si>
  <si>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</si>
  <si>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</si>
  <si>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</si>
  <si>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</si>
  <si>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</si>
  <si>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</si>
  <si>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b) Cumplimiento de las disposiciones legales vigentes, en tiempo y forma.</t>
  </si>
  <si>
    <t>SUBDIRECCION DE NAVEGACION AEREA -SDNA</t>
  </si>
  <si>
    <t>TRABAJOS AEREOS</t>
  </si>
  <si>
    <t>REGLAMENTOS NACIONALES - DE NAVEGACION AEREA</t>
  </si>
  <si>
    <t>GERENCIA DE NORMAS DE AERODROMOS Y AYUDAS TERRESTRES - GNAGA</t>
  </si>
  <si>
    <t>PLAN ANUAL DE INSPECTORIA DE AERODROMOS (IAGA)</t>
  </si>
  <si>
    <t>SUBDIRECCION DE TRANSPORTE AEREO - STA</t>
  </si>
  <si>
    <t>GERENCIA DE LICENCIAS AL PERSONAL AERONÁUTICO</t>
  </si>
  <si>
    <t>OTORGAMIENTO DE LICENCIAS, AUTORIZACIONES ESPECIALES, CONVALIDACIONES Y CONVERSIONES DE LICENCIAS.</t>
  </si>
  <si>
    <t>EMISIÓN DE DICTÁMENES</t>
  </si>
  <si>
    <t>VIGILANCIA</t>
  </si>
  <si>
    <t>CUMPLIMIENTO DE NORMAS AERONÁUTICAS.</t>
  </si>
  <si>
    <t>SEGURIDAD OPERACIONAL</t>
  </si>
  <si>
    <t>COMUNIDAD AERONAUTICA</t>
  </si>
  <si>
    <t>USUARIO, COMUNIDAD AERONÁUTICA.</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</si>
  <si>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</si>
  <si>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</si>
  <si>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</si>
  <si>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</si>
  <si>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</si>
  <si>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</si>
  <si>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</si>
  <si>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</si>
  <si>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</si>
  <si>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</si>
  <si>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Natalia Maria Acuña Ferreira</t>
  </si>
  <si>
    <t>Coordinadora Gestion de Documentos</t>
  </si>
  <si>
    <t>3.1 Nivel de Cumplimiento  de Mínimo de Información Disponible - Transparencia Activa Ley 5189/14</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</si>
  <si>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</si>
  <si>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</si>
  <si>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</si>
  <si>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</si>
  <si>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</si>
  <si>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</si>
  <si>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</si>
  <si>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</si>
  <si>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</si>
  <si>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SUBDIRECCION DE SEGURIDAD DE LA AVIACION CIVIL - SAVSEC</t>
  </si>
  <si>
    <t xml:space="preserve">SEGURIDAD OPERACIONAL </t>
  </si>
  <si>
    <t xml:space="preserve">SEGURIDAD OPERACIONAL  </t>
  </si>
  <si>
    <t>NORMAS Y REGLAMENTOS  ACTUALIZADOS CONFORME A LA AMDT OACI</t>
  </si>
  <si>
    <t>ACTUALIZACION DEL REGLAMENTO</t>
  </si>
  <si>
    <t>RESPUESTAS A EXPEDIENTES</t>
  </si>
  <si>
    <t>CERTIFICADOS DE AERONAVEGABILIDAD</t>
  </si>
  <si>
    <t>EMITIR CERTIFICADO DE AERONAVEGABILIDAD</t>
  </si>
  <si>
    <t>USUARIOS DE SERVICIOS AERONAUTICOS</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</si>
  <si>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</si>
  <si>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</si>
  <si>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</si>
  <si>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</si>
  <si>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</si>
  <si>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</si>
  <si>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</si>
  <si>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</si>
  <si>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</si>
  <si>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</si>
  <si>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</si>
  <si>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</si>
  <si>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</si>
  <si>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</si>
  <si>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SECRETARÍA GENERAL</t>
  </si>
  <si>
    <t>Lic. Maria Lourdes Aveiro Galeano</t>
  </si>
  <si>
    <t>Profesional Departamento de Contabilidad</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</si>
  <si>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</si>
  <si>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</si>
  <si>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</si>
  <si>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</si>
  <si>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</si>
  <si>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</si>
  <si>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</si>
  <si>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</si>
  <si>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</si>
  <si>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</si>
  <si>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</si>
  <si>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</si>
  <si>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</si>
  <si>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</si>
  <si>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</si>
  <si>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</si>
  <si>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https://www.dinac.gov.py/v3/index.php/documentos1/item/2541-buzon-de-sugerencias-quejas-y-reclamos</t>
  </si>
  <si>
    <t>DIRECCION DE METEOROLOGÍA E HIDROLOGÍA</t>
  </si>
  <si>
    <t>TARIFAS PARA LAS ACTIVIDADES AEREAS</t>
  </si>
  <si>
    <t>CUMPLIMIENTO DEL DECRETO 8701/2012</t>
  </si>
  <si>
    <t>RESOLUCION DINAC N° 315/2023</t>
  </si>
  <si>
    <t>Resultados Logrados</t>
  </si>
  <si>
    <t>Asesoria Juridica</t>
  </si>
  <si>
    <t>INAC</t>
  </si>
  <si>
    <t>Asesor Juridico</t>
  </si>
  <si>
    <t>Gerente Administrativo</t>
  </si>
  <si>
    <t>Observación: Las siglas VCHGO significa Viceministerio de Capital Humano y Gestion Organizacional - Reporte de Monitoreo de la Ley 5189/2014</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</si>
  <si>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</si>
  <si>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</si>
  <si>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</si>
  <si>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</si>
  <si>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</si>
  <si>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POLITICA Y OBJETIVO DE LA CALIDAD</t>
  </si>
  <si>
    <t>No aplica.</t>
  </si>
  <si>
    <t>Ministerio de Economia y Finanzas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</si>
  <si>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</si>
  <si>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</si>
  <si>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</si>
  <si>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</si>
  <si>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</si>
  <si>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7- CONTROL INTERNO Y EXTERNO</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</si>
  <si>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</si>
  <si>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</si>
  <si>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</si>
  <si>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</si>
  <si>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</si>
  <si>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</si>
  <si>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</si>
  <si>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</si>
  <si>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</si>
  <si>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</si>
  <si>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</si>
  <si>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</si>
  <si>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</si>
  <si>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</si>
  <si>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</si>
  <si>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</si>
  <si>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UNIDAD DE TRANSPARENCIA Y ANTICORRUPCION</t>
  </si>
  <si>
    <t>PARTICIPACION CIUDADANA</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</si>
  <si>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</si>
  <si>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</si>
  <si>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</si>
  <si>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</si>
  <si>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</si>
  <si>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</si>
  <si>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</si>
  <si>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</si>
  <si>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</si>
  <si>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</si>
  <si>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</si>
  <si>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</si>
  <si>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</si>
  <si>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</si>
  <si>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</si>
  <si>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</si>
  <si>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</si>
  <si>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</si>
  <si>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</si>
  <si>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</si>
  <si>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</si>
  <si>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</si>
  <si>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</si>
  <si>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</si>
  <si>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</si>
  <si>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</si>
  <si>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</si>
  <si>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</si>
  <si>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</si>
  <si>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</si>
  <si>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</si>
  <si>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</si>
  <si>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</si>
  <si>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</si>
  <si>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</si>
  <si>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</si>
  <si>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</si>
  <si>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</si>
  <si>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Traslado fisico de servidores de la SENAC a la sede de la CGR. Los portales web de la anterior SENAC no estan operativos hasta nuevo aviso</t>
  </si>
  <si>
    <t>Observación: Publicado en la pagina de la DINAC. Las siglas CGR significa Contraloria General de la Republica - Portal de Transparencia Activa de la CGR</t>
  </si>
  <si>
    <t>Abg. Maria Liz Viveros de Bazan</t>
  </si>
  <si>
    <t>Ing. Crista Maria Solis Cuevas</t>
  </si>
  <si>
    <t>Lic. Junnior David Paez Alarcon</t>
  </si>
  <si>
    <t>Lic. Mario David Pereira Gimenez</t>
  </si>
  <si>
    <t>Gestión Administrativa Institucional</t>
  </si>
  <si>
    <t>https://www.dinac.gov.py/v3/index.php/transparencia-y-anticorrupcion-dinac/rendicion-de-cuentas-al-ciudadano</t>
  </si>
  <si>
    <t>Regulación de la Aviación Civil</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</si>
  <si>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</si>
  <si>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Mg. Mercedes Patricia Samaniego Colman</t>
  </si>
  <si>
    <t xml:space="preserve">COBRO DE TASAS VIGENTES </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</si>
  <si>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</si>
  <si>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</si>
  <si>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</si>
  <si>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 xml:space="preserve">ASIGNACIÓN DE AERONAVES </t>
  </si>
  <si>
    <t>CUMPLIMIENTO DE NORMATIVAS</t>
  </si>
  <si>
    <t>COMUNIDAD AERONAUTICA NACIONAL E INTERNACIONAL</t>
  </si>
  <si>
    <t>CODIGO BINARIO ASIGNADO</t>
  </si>
  <si>
    <t>GERENCIA DE INSPECCION DE LOS SERVICIOS DE NAVEGACION AEREA  - GIANS</t>
  </si>
  <si>
    <t xml:space="preserve">VIGILANCIA CONTINUA DE LOS SERVICIOS DE NAVEGACION AEREA </t>
  </si>
  <si>
    <t>REGLAMENTOS DE SANCIONES  PARA LOS PROVEEDORES DE SERVICIO</t>
  </si>
  <si>
    <t>NORMAS Y REGLAMENTOS ACTUALIZADOS</t>
  </si>
  <si>
    <t>HABILITACION DE AERÓDROMO Y HELIPUERTOS DE USO PRIVADO</t>
  </si>
  <si>
    <t>GERENCIA DE SISTEMA DE GESTIÓN DE CALIDAD - DAC</t>
  </si>
  <si>
    <t>PROCESOS CERTIFICADOS POR LAS NORMAS ISO 9001:2015</t>
  </si>
  <si>
    <t>MANTENER LOS PROCESOS CERTIFICADOS EN CADA ÁREA QUE CUENTA CON LA CERTIFICACIÓN - SAVSEC</t>
  </si>
  <si>
    <t>MANTENER CERTIFICACIÓN VIGENTE</t>
  </si>
  <si>
    <t xml:space="preserve">DAC, ÁREAS CON CERTIFICACIÓN Y COMUNIDAD AERONÁUTICA Y PARTES INTERESADAS </t>
  </si>
  <si>
    <t xml:space="preserve">AUDITORIAS INTERNAS Y EXTERNAS SATISFACTORIAS </t>
  </si>
  <si>
    <t>CERTIFICADO DE CALIDAD VIGENTE</t>
  </si>
  <si>
    <t>MANTENER LOS PROCESOS CERTIFICADOS EN CADA ÁREA QUE CUENTA CON LA CERTIFICACIÓN - GNAGA</t>
  </si>
  <si>
    <t>MANTENER LOS PROCESOS CERTIFICADOS EN CADA ÁREA QUE CUENTA CON LA CERTIFICACIÓN - GNNA</t>
  </si>
  <si>
    <t>VERIFICACIÓN DE COMPETENCIA TCP</t>
  </si>
  <si>
    <t>SEGÚN SOLICITUD</t>
  </si>
  <si>
    <t xml:space="preserve">COMUNIDAD AERONAUTICA </t>
  </si>
  <si>
    <t>INFORME DE VERIFICACIÓN</t>
  </si>
  <si>
    <t>GERENCIA DE AERONAVEGABILIDAD- AIR</t>
  </si>
  <si>
    <t>NOTA GAIR</t>
  </si>
  <si>
    <t xml:space="preserve">CONTROL Y VIGILANCIA DE LA EXPEDICIÓN DE LOS CERTIFICADOS MÉDICOS AERONÁUTICOS (CMA) </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</si>
  <si>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</si>
  <si>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</si>
  <si>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</si>
  <si>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</si>
  <si>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</si>
  <si>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 INFORME DE PRUEBAS, INVESTIGACIÓN DE SEGURIDAD AVSEC</t>
  </si>
  <si>
    <t>DIRECCION DE AERONAUTICA</t>
  </si>
  <si>
    <t xml:space="preserve">DIRECCION DE METEOROLOGIA E HIDROLOGIA </t>
  </si>
  <si>
    <t>7 millones de habitantes</t>
  </si>
  <si>
    <t>10 Cuotas</t>
  </si>
  <si>
    <t>Buzón de Queja de las áreas internas de la DINAC.</t>
  </si>
  <si>
    <t>Utilización del idioma Guaraní, en cumplimiento a la Ley de Lenguas N° 4251/2010.</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</si>
  <si>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</si>
  <si>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Actividades</t>
  </si>
  <si>
    <t>Meta/Objetivo</t>
  </si>
  <si>
    <t>Operativizar los productos de ambos departamentos (Pronósticos hidrológicos y monitoreo hidrológico)</t>
  </si>
  <si>
    <t>Usuarios en general, y en particular los sectores de hidrología.</t>
  </si>
  <si>
    <t>******</t>
  </si>
  <si>
    <t>Presentar una proyección semanal del nivel del río en los principales puertos del río Paraguay.</t>
  </si>
  <si>
    <t>Usuarios varios: SEN, ANNP, MOPC, MADES, entre otros.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</si>
  <si>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</si>
  <si>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</si>
  <si>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Presentar mapas mensuales sobre las condiciones de la precipitación, su anomalía así como el índice estandarizado de precipitación para las principales cuencas del país y la región.</t>
  </si>
  <si>
    <t>https://www.meteorologia.gov.py/wp-content/uploads/2025/09/Monitoreo-Mensual-Cuencas.pdf</t>
  </si>
  <si>
    <t>Presentar un resumen de las estadísticas mensuales del nivel del río Paraguay en los principales puertos de análisis.</t>
  </si>
  <si>
    <t>Presentar las perspectivas del nivel del río Paraguay para un horizonte de pronóstico de 1 mes.</t>
  </si>
  <si>
    <t>Usuarios en general, SEN, ANNP, MOPC, MADES y en particular los sectores de hidrología.</t>
  </si>
  <si>
    <t>Presentar las perspectivas trimestrales del nivel del río Paraguay.</t>
  </si>
  <si>
    <t>https://www.meteorologia.gov.py/wp-content/uploads/2025/09/Pronostico-Hidrologico-Trimestral_SON.pdf</t>
  </si>
  <si>
    <t>Carga y actualización de datos de nivel del río de distintos puertos del río Paraguay y Paraná.</t>
  </si>
  <si>
    <t>https://www.meteorologia.gov.py/nivel-rio/indexconvencional.php</t>
  </si>
  <si>
    <t>Presentar las perspectivas de caudales en los principales puertos del río Paraguay y Paraná.</t>
  </si>
  <si>
    <t>https://www.meteorologia.gov.py/pronostico-de-caudales/</t>
  </si>
  <si>
    <t>Coordinación de trabajos entre los países miembros.</t>
  </si>
  <si>
    <t>Procesamiento de pedidos provenientes del departamento de Servicios al público de la DMH (entrega de datos de caudal y nivel según requerimiento de los interesados).</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</si>
  <si>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</si>
  <si>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</si>
  <si>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Poblacion en General</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</si>
  <si>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</si>
  <si>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</si>
  <si>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</si>
  <si>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Público en General</t>
  </si>
  <si>
    <t>https://www.meteorologia.gov.py/publicaciones/</t>
  </si>
  <si>
    <t>Boletín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</si>
  <si>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</si>
  <si>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</si>
  <si>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Evaluar el comportamiento de los acumulados de lluvias diaramente con relación a los valores normales y su progresión durante el año en curso.</t>
  </si>
  <si>
    <t>Evaluar el comportamiento de los acumulados de lluvias mensuales con relación a los valores normales y su progresión durante el año en curso.</t>
  </si>
  <si>
    <t>Evaluar el comportamiento de los acumulados de lluvias trimestrales con relación a los valores normales y su progresión durante el año en curso.</t>
  </si>
  <si>
    <t>Participación FORO HIDROCLIMÁTICO</t>
  </si>
  <si>
    <t>Presentación sobre productos de monitoreo climático y pronóstico climático para los próximos meses.</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</si>
  <si>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</si>
  <si>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</si>
  <si>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</si>
  <si>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USUSARIO EN GENERAL</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</si>
  <si>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</si>
  <si>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</si>
  <si>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</si>
  <si>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</si>
  <si>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https://www.meteorologia.gov.py/wp-content/uploads/2023/04/</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</si>
  <si>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</si>
  <si>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</si>
  <si>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</si>
  <si>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</si>
  <si>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BRINDAR DATOS METEOROLÓGICOS EN LA VERTICAL DE LA ATMÓSFERA</t>
  </si>
  <si>
    <t xml:space="preserve">PROVEER DATOS DE ALTURA PARA LA COMUNIDAD INTERNACIONAL E INTERNACIONAL. </t>
  </si>
  <si>
    <t xml:space="preserve">DATOS OPORTUNOS </t>
  </si>
  <si>
    <t>GESTIÓN PARA LANZAMIENTO DE RADIO SONDEOS DIARIOS DESDE EL AISP</t>
  </si>
  <si>
    <t xml:space="preserve">COMUNIDAD AERONÁUTICA, COMUNIDAD INTERNACIONAL Y NACIONAL. </t>
  </si>
  <si>
    <t xml:space="preserve">https://weather.uwyo.edu/upperair/sounding.htmhttps://rawinsonde.com/thunder_app/  </t>
  </si>
  <si>
    <t>GESTION PARA LA ELABORACION DE MENSAJES OPMET AISP-AIG Y AERODROMOS INTERIOR</t>
  </si>
  <si>
    <t xml:space="preserve">ELABORAR INFORMACION Y MENSAJES METEOROLÓGICA AERONÁUTICOS </t>
  </si>
  <si>
    <t>BRINDAR INFORMACION AERONÁUTICA ACERCA DE LAS CONDICIONES EN CADA AEROPUERTO, COMO ASI TAMBIEN UN PRONOSTICO  PARA DICHOS AIG Y AISP.</t>
  </si>
  <si>
    <t>COMUNIDAD AERONÁUTICA</t>
  </si>
  <si>
    <t>GARANTIZAR LAS OPERACIONES AERONAUTICAS</t>
  </si>
  <si>
    <t>CAPACITACIÓN DEL FUNCIONARIO TÉCNICO OPERATIVO.</t>
  </si>
  <si>
    <t>COMUNIDAD NACIONAL E INTERNACIONAL</t>
  </si>
  <si>
    <t>ADVERTIR A LA COMUNIDAD NACIONAL E INTERNACIONAL SOBRE LA POSIBLE OCURRENCIA DE EVENTOS METEOROLÓGICOS DE ALTO IMPACTO</t>
  </si>
  <si>
    <t>https://severeweather.wmo.int/v2/index.html</t>
  </si>
  <si>
    <t>https://www.meteorologia.gov.py/sinop/</t>
  </si>
  <si>
    <t>Ambito de Aplicación</t>
  </si>
  <si>
    <t>Cantidad de Riesgos detectados</t>
  </si>
  <si>
    <t>Descripción del Riesgo de corrupción</t>
  </si>
  <si>
    <t>Medidas de mitigación</t>
  </si>
  <si>
    <t>SAVSEC</t>
  </si>
  <si>
    <t xml:space="preserve">MR - DPAVSEC </t>
  </si>
  <si>
    <t xml:space="preserve">CÓDIGO: MR - DAIPAVSEC </t>
  </si>
  <si>
    <t>INFORMES DE EVALUACION DE SISTEMAS CNS/ATM</t>
  </si>
  <si>
    <t>INFORMES/ EVALUACION MENSUALES DE INCURSION EN PISTA, INCIDENCIAS ACC-U, INCIDENCIAS TWR, MOVIMIENTO DE AERONAVES POR AEROVIAS.</t>
  </si>
  <si>
    <t>AREAS AFECTADAS INTERNAS</t>
  </si>
  <si>
    <t>INFORMES DE INCURSION EN PISTA, INCIDENCIAS ACC-U, INCIDENCIAS TWR, MOVIMIENTO DE AERONAVES POR AEROVIAS.</t>
  </si>
  <si>
    <t>INFORMES MENSUAL DE INCURSION EN PISTA, INCIDENCIAS ACC-U, INCIDENCIAS TWR, MOVIMIENTO DE AERONAVES POR AEROVIAS.</t>
  </si>
  <si>
    <t>GERENCIA DE NORMAS DE NAVEGACION AEREA - GNNA</t>
  </si>
  <si>
    <t>SOCIALIZAR</t>
  </si>
  <si>
    <t>CUMPLIDO</t>
  </si>
  <si>
    <t xml:space="preserve">NOTAS DAC/STA DE COMUNICACIÓN A LAS DISTINTAS EMPRESAS TITULARES DE CESA, COA, CIAC/CEAC Y OMA </t>
  </si>
  <si>
    <t>COMUNICACIÓN</t>
  </si>
  <si>
    <t>NIL</t>
  </si>
  <si>
    <t>GERENCIA DE REGULACION DE LOS SERVICIOS AEROCOMERCIALES - GRSA</t>
  </si>
  <si>
    <t>SUBDIRECCION DE NORMAS DE VUELO - SNDV</t>
  </si>
  <si>
    <t>VERIFICACIÓN LOGRADA</t>
  </si>
  <si>
    <t>INSPECCIONES DE RAMPA</t>
  </si>
  <si>
    <t>REALIZAR INSPECCIONES EN RAMPA</t>
  </si>
  <si>
    <t>EXPLOTADORES AÉREOS EXTRANJEROS</t>
  </si>
  <si>
    <t>INFORME DE INSPECCIÓN</t>
  </si>
  <si>
    <t>REVISIÓN Y APROBACIÓN DE MANUALES</t>
  </si>
  <si>
    <t>REVISAR MODIFICACIONES A MANUALES DE LOS EXPLOTADORES</t>
  </si>
  <si>
    <t>EXPLOTADORES AÉREOS NACIONALES</t>
  </si>
  <si>
    <t>SOLICITUD DE VUELOS NO REGULARES</t>
  </si>
  <si>
    <t xml:space="preserve">OPERADORES AÉREOS                                                                                                                                                                                                                                 </t>
  </si>
  <si>
    <t>AUTORIZACIONES EMITIDAS</t>
  </si>
  <si>
    <t>REUNION PARA CERTIFICACIÓN</t>
  </si>
  <si>
    <t>FORTALECER EL MERCADO AÉREO</t>
  </si>
  <si>
    <t>EXPLOTADORES AÉREOS NACIONALES E INTERNACIONALES</t>
  </si>
  <si>
    <t>INFORME DE REUNIOES</t>
  </si>
  <si>
    <t>INFORME VARIOS</t>
  </si>
  <si>
    <t>GESTION ADMINISTRATIVA</t>
  </si>
  <si>
    <t>USUARIOS DE SERVICIOS AERONAUTICOS Y OTROS</t>
  </si>
  <si>
    <t>INFORMES ESCRITOS.</t>
  </si>
  <si>
    <t>APROBACIÓN OPERACIONAL RNAV/PBN</t>
  </si>
  <si>
    <t>EMITIR APROBACIÓN OPERACIONAL RNAV/PBN</t>
  </si>
  <si>
    <t>AVIACIÓN GENERAL</t>
  </si>
  <si>
    <t>APROBACIÓN EMITIDA</t>
  </si>
  <si>
    <t>GERENCIA DE OPERACIONES - GOPS</t>
  </si>
  <si>
    <t xml:space="preserve">ACTIVIDADES DE CONTROL DE CALIDAD REALIZADAS </t>
  </si>
  <si>
    <t xml:space="preserve">DAR CUMPLIMIENTO A LA RESOLUCION DINAC N° 85/2023, POR LA QUE SE APUREBA EL ANUAL DE ACTIVIDADES DE CONTROL DE CALIDAD AÑO 2023 EN CUMPLIMIENTO A LOS REQUERIMIENTOS NORMATIVOS VIGENTES </t>
  </si>
  <si>
    <t>CUMPLIMIENTO DEL PLAN ANUAL DE CONTROL DE CALIDAD</t>
  </si>
  <si>
    <t xml:space="preserve">AEROPUERTOS, AERODROMOS, EXPLOTADORES DE AERONAVES, PROVEEDORES DE SERVICIOS </t>
  </si>
  <si>
    <t>IDENTIFICAR NIVELES DE CUMPLIMIENTO DE LAS NORAMTIVAS VIGENTES EN MATERIA DE SEGURIDAD DE LA AVIACION CIVIL</t>
  </si>
  <si>
    <t>Enlace publicación de VCHGO</t>
  </si>
  <si>
    <t>BIENES DE CAMBIO</t>
  </si>
  <si>
    <t>ADMINISTRACION DEL AEROPUERTO INTERNACIONAL "RAMON AMIN AYUB GONZALEZ"  -   SGEN</t>
  </si>
  <si>
    <t>Enlace Portal de Transparencia de DINAC a CGR</t>
  </si>
  <si>
    <t>Enlace Portal AIP</t>
  </si>
  <si>
    <t>SEGURIDAD OPERACIONAL.-</t>
  </si>
  <si>
    <t xml:space="preserve">DAC </t>
  </si>
  <si>
    <t>EJECUCIÓN PRESUPUESTARIA</t>
  </si>
  <si>
    <t>EJECUTADO</t>
  </si>
  <si>
    <t xml:space="preserve">CERTIFICACIONES DE SEGURIDAD OPERACIONAL </t>
  </si>
  <si>
    <t>VIGILANCIA DE LOS SERVICIOS DE NAVEGACIÓN AÉREA POR PROCESOS CERTIFICADOS SEGÚN NORMA ISO 9001:2015, EN CUMPLIMIENTO A LOS ESTANDARES DE LA SEGURIDAD OPERACIONAL DE LA OACI.</t>
  </si>
  <si>
    <t>PROVEEDORES INTERNOS Y EXTERNOS, USUARIOS INTERNOS Y EXTERNOS, POBLACIÓN AERONAUTICA</t>
  </si>
  <si>
    <t>https://pyenresultados.rindiendocuentas.gov.py/PerfilEntidad?codEntidad=25-5&amp;codEntidad=25-5#programasActividades</t>
  </si>
  <si>
    <t>GERENCIA ADMINISTRATIVA - GA/DAC.</t>
  </si>
  <si>
    <t>TRANSPORTE</t>
  </si>
  <si>
    <t>MOVIMIENTOS DE AERONAVES</t>
  </si>
  <si>
    <t>VERIFICACIÓN DE COMPETENCIA PILOTOS</t>
  </si>
  <si>
    <t>APROBACIÓN OPERACIONAL RVSM</t>
  </si>
  <si>
    <t>EMITIR APROBACIÓN OPERACIONAL RVSM</t>
  </si>
  <si>
    <t>EMISION DE LIMITACIONES OPERACIONALES</t>
  </si>
  <si>
    <t>EMITIR LIMITACIONES OPERACIONALES</t>
  </si>
  <si>
    <t>LIMITACIONES OPERACIONALES EMITIDAS.</t>
  </si>
  <si>
    <t>VISITA TECNICA INTERNACIONAL</t>
  </si>
  <si>
    <t>CUMPLIMIENTO NORMATIVAS VIGENTES</t>
  </si>
  <si>
    <t>Operativo desde el tercer trimestre del 2023</t>
  </si>
  <si>
    <t>Poner a disposición de los usuarios gráficos de las variaciones dirias del nivel en los principales puertos de los río Paraguay y Paraná.</t>
  </si>
  <si>
    <t>BRINDAR INFORMACIÓN ACTUALIZADA ACERCA DE LA PERSPECTIVA DEL COMPORTAMIENTO DE LAS CONDICIONES ATMOSFERERICAS.</t>
  </si>
  <si>
    <t xml:space="preserve">APORTAR INFROMACIÓN OPOTRUNA PARA LA TOMA DE DECISIONES RELACIONADAS A LA PREDICCIÓN HIDROLÓGICA. </t>
  </si>
  <si>
    <t>FUNCIONARIOS, TOMADORES DE DECISIÓN Y POBLACIÓN EN GENERAL</t>
  </si>
  <si>
    <t>FORTALECER LAS CAPACIDADES DE PREVISÓN ANTE EVENTOS EXTREMOS RELACIONADOS AL TIEMPO</t>
  </si>
  <si>
    <t>FUNCIONARIOS DE LA DMH-DINAC</t>
  </si>
  <si>
    <t>RESOLUCION 1863/2025</t>
  </si>
  <si>
    <t xml:space="preserve">GESTION PARA LA EMISIÓN DE ALERTAS TEMPRANAS EN FORMATO CAP ( Protocolo de Alerta Común, C.A.P. (por sus siglas en inglés) </t>
  </si>
  <si>
    <t>ADQUISICION DE EQUIPOS MILITARES Y DE SEGURIDAD</t>
  </si>
  <si>
    <t>6- GESTIÓN DE DENUNCIAS</t>
  </si>
  <si>
    <t>MATRIZ DE INFORMACIÓN MINIMA PARA INFORME DE RENDICIÓN DE CUENTAS AL CIUDADANO - EJERCICIO 2026</t>
  </si>
  <si>
    <t>Lic. Ruth Lorena Gonzalez Ferreira</t>
  </si>
  <si>
    <t>Ing Maggi Noelia Amarilla</t>
  </si>
  <si>
    <t>Jefe de Dpto. de Sistemas Meteorologicos e Hidrologicos</t>
  </si>
  <si>
    <t>Sra. Fiorella Arami Caballero Ferreira</t>
  </si>
  <si>
    <t>Asistente</t>
  </si>
  <si>
    <t>Lic. Laura Maria Concepcion Oroa Ayala</t>
  </si>
  <si>
    <t>Lic. Mirna Concepcion Cespedes Ortiz</t>
  </si>
  <si>
    <t>Gerente de Planes y Programas</t>
  </si>
  <si>
    <t>Ing. Pablo Osmar Santacruz Diaz</t>
  </si>
  <si>
    <t>Abg. Nora Alcira Silva</t>
  </si>
  <si>
    <t>Jefe de Seccion Selección de Personas</t>
  </si>
  <si>
    <t>Abg. Ramon Martinez Martinez</t>
  </si>
  <si>
    <t>Profesional Sub Direccion de Planificacion</t>
  </si>
  <si>
    <t>Lic. Pamela Onorio Aranda</t>
  </si>
  <si>
    <t>Jefe Departamento Administrativo</t>
  </si>
  <si>
    <t>Mg. Gabriela Edith Falcon Peña</t>
  </si>
  <si>
    <t>Profesional Unidad de Transparencia y Anticorrupcion</t>
  </si>
  <si>
    <t>Sr. Fabio Andres Ramirez Cuevas</t>
  </si>
  <si>
    <t>Sub Dirección de Planificación</t>
  </si>
  <si>
    <t>Sub Dirección de Administración y Finanzas</t>
  </si>
  <si>
    <t>Gerente de Sistemas de Gestion de Calidad (D.A.)</t>
  </si>
  <si>
    <t>Gerente de Sistemas de Gestion de Calidad (D.M.H.)</t>
  </si>
  <si>
    <t xml:space="preserve">https://www.dinac.gov.py/v3/index.php/transparencia-y-anticorrupcion-dinac/rendicion-de-cuentas-al-ciudadano/item/2975-resolucion-n-300-2024 </t>
  </si>
  <si>
    <t xml:space="preserve">https://www.dinac.gov.py/v3/index.php/transparencia-y-anticorrupcion-dinac/rendicion-de-cuentas-al-ciudadano/item/3585-resolucion-n-206-2026 </t>
  </si>
  <si>
    <t>Lic. Wilmar de Jesus Villar Ocampos</t>
  </si>
  <si>
    <t>Jefe de Dpto, de Estadisticas de la Aviacion Civil</t>
  </si>
  <si>
    <t>Lic. Carlos Roberto Fernandez Gonzalez</t>
  </si>
  <si>
    <t>Coordinador General</t>
  </si>
  <si>
    <t>Nuevos lineamientos de la Contraloria General de la Republica CGR sobre este componente. Portal Nacional de Denuncias Ciudadanas - PNDC</t>
  </si>
  <si>
    <t>https://www.dinac.gov.py/v3/index.php/transparencia-y-anticorrupcion-dinac/item/3561-plan-anual-de-transparencia-e-integridad-publica-institucional-correspondiente-al-ejercicio-fiscal-2026</t>
  </si>
  <si>
    <t>CERTIFICADO OBTENIDO.</t>
  </si>
  <si>
    <t>Res. N° 210/2026</t>
  </si>
  <si>
    <t>RES. N° 210/2026 "POR LA QUE SE APRUEBA EL PLAN ANUAL DE INSPECTORIA DE AERODROMOS - PERIODO 2026 DE LA GNAGA/SDNA/DAC-DINAC</t>
  </si>
  <si>
    <t>INCLUIR Y VINCULAR LOS RESULTADOS DE LOS CONTROLES DE VIGILANCIA ESTABLECIDOS EN EL PROGRAMA NACIONAL DE CONTROL DE CALIDAD (PNCC) AL REGLAMENTO DE FALTAS Y SANCIONES (RES N° 790/2013)</t>
  </si>
  <si>
    <t>CERTIFICACION DE HABILITACION TECNICA (CHT)</t>
  </si>
  <si>
    <t>CONSTANCIA DE CERTIFICACION DE HABILITACION TECNICA META ANUAL (100)</t>
  </si>
  <si>
    <t xml:space="preserve">PROVEEDOR DE SERVICIOS </t>
  </si>
  <si>
    <t>CERTIFICACION DEL AEROPUERTO INT. GUARANI</t>
  </si>
  <si>
    <t>ENTREGA DEL CERTIFICADO DE AERÓDROMO AL AIG</t>
  </si>
  <si>
    <t>RES. N° 2417/2025</t>
  </si>
  <si>
    <t>CERTIFICADO DE CALIDAD OBTENIDO</t>
  </si>
  <si>
    <t xml:space="preserve">EXTENCION Y NUEVAS RUTAS </t>
  </si>
  <si>
    <t xml:space="preserve">REUNIONES BILATERALES </t>
  </si>
  <si>
    <t>CENTRO DE INSTRUCCIÓN DE AERONAUTICA CIVIL (CIAC)</t>
  </si>
  <si>
    <t>EMITIDOS INFORMES DE COMPETENCIA PILOTOS (6)</t>
  </si>
  <si>
    <t>REALIZADAS LAS INSPECCIONES PROGRAMADAS (9)</t>
  </si>
  <si>
    <t>MANUALES REVISADOS Y APROBADOS (9)</t>
  </si>
  <si>
    <t>REUNIONES REALIZADAS (4)</t>
  </si>
  <si>
    <t>APROBACIÓN EMITIDAS (1)</t>
  </si>
  <si>
    <t xml:space="preserve">PREPARACION DE ACTAS DE REUNION </t>
  </si>
  <si>
    <t>ACTAS</t>
  </si>
  <si>
    <t>VARIAS</t>
  </si>
  <si>
    <t xml:space="preserve">ENMIENDA DE ESPECIFICACIONES OPERATIVAS </t>
  </si>
  <si>
    <t>REVISIONES</t>
  </si>
  <si>
    <t>ESPECIFICACIONES OPERATIVAS</t>
  </si>
  <si>
    <t xml:space="preserve"> INFORME DE ACTIVIDADES DE CONTROL DE CALIDAD DEL PERIODO 2025, AUDITORIAS, ACTAS DE INSPECCION, INFORMES DE PRUEBAS.</t>
  </si>
  <si>
    <t>APROBACION DE PROGRAMAS DE SEGURIDAD, AUDITORIAS DE SEGURIDAD, INSPECCIONES, PRUEBAS</t>
  </si>
  <si>
    <t xml:space="preserve">CAP AVSEC 056/002, CAP AVSEC N° 088/001, CAP AVSEC N°027/001, CAP AVSEC N° 055/002, CAP AVSEC N° 030/002, CAP AVSEC 086/003, CAP AVSEC N° 089/001, CAP AVSEC N° 052/004, CAP AVSEC N° 085/001, CAP AVSEC N° 039/002    </t>
  </si>
  <si>
    <t>EJECUCION DE AUDITORIA INTERNACIONAL EN SEGURIDAD DE LA AVIACION (AVSEC), MEDIANTE USAP -CMA DE LA OACI</t>
  </si>
  <si>
    <t>INFORME DE AUDITORIA PARCIAL</t>
  </si>
  <si>
    <t xml:space="preserve">QUE LAS ENTIDADES NO DEN RETORNO OPORTUNO A LOS PEDIDOS DE MODIFICACIÓN, ACLARACIONES, ETC. 
</t>
  </si>
  <si>
    <t xml:space="preserve">REALIZAR UN DIAGNÓSTICO PARA IDENTIFICACIÓN DE ENTIDADES QUE NO CUENTAN CON PROGRAMAS APROBADOS (NO PRESENTARON O PRESENTARON Y SE ENCUENTRAN SIN APROBACIÓN).  
</t>
  </si>
  <si>
    <t>NO CONTAR CON RESPUESTA DE MEDIDAS CORRECTIVAS EN TIEMPO Y FORMA.</t>
  </si>
  <si>
    <r>
      <t xml:space="preserve">PREVER </t>
    </r>
    <r>
      <rPr>
        <sz val="11"/>
        <color rgb="FF000000"/>
        <rFont val="Calibri"/>
        <family val="2"/>
        <scheme val="minor"/>
      </rPr>
      <t>UN PERIODO DE TIEMPO EN LA AUDITORIA PARA DAR LA ASISTENCIA CORRESPONDIENTE PARA EL LLENADO DE LAS MEDIDAS CORRECTIVAS.</t>
    </r>
  </si>
  <si>
    <t>https://www.meteorologia.gov.py/wp-content/uploads/2026/04/Monitoreo_nuevo2.pdf</t>
  </si>
  <si>
    <t>https://www.meteorologia.gov.py/wp-content/uploads/2026/03/Boletin_hidrologico_30mar2026.pdf</t>
  </si>
  <si>
    <t>https://www.meteorologia.gov.py/wp-content/uploads/2026/03/Monitoreo-Trimestral-Cuencas.pdf</t>
  </si>
  <si>
    <t>https://www.meteorologia.gov.py/wp-content/uploads/2026/03/Resumen-mensual.pdf</t>
  </si>
  <si>
    <t>Usuarios en general, SEN, ANNP, MOPC, MADESy en particular los sectores de hidrología.</t>
  </si>
  <si>
    <t>https://www.meteorologia.gov.py/wp-content/uploads/2026/03/Pronostico-Hidrologico-Mensual-2.pdf</t>
  </si>
  <si>
    <t>Sistema de Gestión de Calidad</t>
  </si>
  <si>
    <t>Comunidad Aeronáutica</t>
  </si>
  <si>
    <t>1.578.000 Informes Meteorológicos, Climáticos e Hidrológicos de alta calidad para los distintos sectores de usuarios.</t>
  </si>
  <si>
    <t xml:space="preserve">BRINDAR INFORMACION ACTUALIZADA REFERENTE AL TIEMPO PARA LA TOMA DE DECISIONES  OPORTUNAS </t>
  </si>
  <si>
    <t>AMHS https://www.redemet.aer.mil.br/  https://www.meteorologia.gov.py/metaeronautica/G102A101  https://www.meteorologia.gov.py/metaeronautica/</t>
  </si>
  <si>
    <t xml:space="preserve">GESTION PARA LA PARTICIPACION DEL TALLER AVANZADO DE TORMENTAS SEVERAS EN EL PARAGUAY </t>
  </si>
  <si>
    <t>BRINDAR CAPACITACIÓN PARA AFIANZAR Y OPTIMIZAR LA PREDICCION DE TORMENTAS SEVERAS EN EL PARAGUAY</t>
  </si>
  <si>
    <t xml:space="preserve">DOTAR DE MAS HERRAMIENTAS Y CONOCIMIENTOS A LOS PREDICTORES PARA LA PREDDICCION DE TORMENTAS SEVERAS EN EL PAIS. </t>
  </si>
  <si>
    <t xml:space="preserve">PROPORCIONAL INFORMACIÓN OPORTUNA PARA SALVAGUARDAR LA VIDA Y LOS BIENES. </t>
  </si>
  <si>
    <t>AUDITORIAS FINANCIERAS</t>
  </si>
  <si>
    <t>AUDITORIAS DE GESTION</t>
  </si>
  <si>
    <t>OTROS TRABAJOS DE AUDITORIAS</t>
  </si>
  <si>
    <t>PLANES DE MEJORAMIENTO ELABORADOS</t>
  </si>
  <si>
    <t>Memorandum DCyS N° 08/2025. Expediente DINAC N° 236450/2025</t>
  </si>
  <si>
    <t xml:space="preserve">Se recomienda realizar los trámites correspondientes para obtener las traducciones necesarias a través de la Secretaria de Políticas Lingüísticas (SPL). </t>
  </si>
  <si>
    <t>Se sugiere la implementación y utilización del idioma guarani en el correo electrónico institucional asi como en la pagina web y documentos institucionales.</t>
  </si>
  <si>
    <t>En proceso de implementación de todas las áreas</t>
  </si>
  <si>
    <t>Normar y vigilar las actividades relacionadas a la aviación civil y prestar servicios para satisfacer a las partes interesadas.</t>
  </si>
  <si>
    <t xml:space="preserve">PEI DINAC 2026-2028 Objetivo Estratégico N° 1. Consolidar el modelo de gestión institucional.          </t>
  </si>
  <si>
    <t>1900 funcionarios</t>
  </si>
  <si>
    <t>1.641 Certificados</t>
  </si>
  <si>
    <t>1.641 usuarios</t>
  </si>
  <si>
    <t>1.487.817 Pasajeros</t>
  </si>
  <si>
    <t>a) Pasajeros dentro de entornos confortables, saludables y seguros; b) Operaciones aéreas eficientes y seguras</t>
  </si>
  <si>
    <t>1.995.600 Informes</t>
  </si>
  <si>
    <t>104 Cursos</t>
  </si>
  <si>
    <t>1.251 Alumnos</t>
  </si>
  <si>
    <t xml:space="preserve">a) Operaciones aéreas seguras; </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</si>
  <si>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</si>
  <si>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</si>
  <si>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</si>
  <si>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</si>
  <si>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</si>
  <si>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</si>
  <si>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</si>
  <si>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Objetivo 16: Promover sociedades justas, pacíficas e inclusivas</t>
  </si>
  <si>
    <t>METAS DEL OBJETIVO 16</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</si>
  <si>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</si>
  <si>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</si>
  <si>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</si>
  <si>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</si>
  <si>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</si>
  <si>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</si>
  <si>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</si>
  <si>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</si>
  <si>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</si>
  <si>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</si>
  <si>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</si>
  <si>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</si>
  <si>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Plan Nacional de Desarrollo 2050</t>
  </si>
  <si>
    <t>Pilar</t>
  </si>
  <si>
    <t>Infraestructura Innovación y competitividad</t>
  </si>
  <si>
    <t>Objetivo Estratégico</t>
  </si>
  <si>
    <t>2.1</t>
  </si>
  <si>
    <t>Asegurar la conectividad eficiente con un sistema integral de infraestructura física, digital y de transporte.</t>
  </si>
  <si>
    <t xml:space="preserve"> </t>
  </si>
  <si>
    <t>Objetivo Específico</t>
  </si>
  <si>
    <t>2.1.1</t>
  </si>
  <si>
    <t>Consolidar una red integrada de conectividad física multimodal eficiente, sostenible y resiliente en el territorio nacional, articulada con la región del mundo.</t>
  </si>
  <si>
    <t>2.1.2</t>
  </si>
  <si>
    <t>Lograr una infraestructura digital de alta capacidad que asegure conectividad universal, y el intercambio ágil de datos e información dentro del país y con el mundo.</t>
  </si>
  <si>
    <t>2.1.3</t>
  </si>
  <si>
    <t>Fortalecer el sistema logística que optimice tiempos y costos en el transporte de bienes y servicios.</t>
  </si>
  <si>
    <t>Ambiente y Energía</t>
  </si>
  <si>
    <t xml:space="preserve">Objetivo Estratégico </t>
  </si>
  <si>
    <t>3.2</t>
  </si>
  <si>
    <t>Fortalecer la gestión sostenible de los recursos naturales y de los residuos, y promover su valorización.</t>
  </si>
  <si>
    <t>3.2.2</t>
  </si>
  <si>
    <t>Mantener la calidad del aire en condiciones seguras para la vida.</t>
  </si>
  <si>
    <t>3.3</t>
  </si>
  <si>
    <t>Fortalecer la capacidad de resiliencia y de gestión integral de riesgos de desastres</t>
  </si>
  <si>
    <t>3.3.1</t>
  </si>
  <si>
    <t>Fortalecer la capacidad de adaptación ante los riesgos de desastres.</t>
  </si>
  <si>
    <t>Instituciones, seguridad y proyección internacional</t>
  </si>
  <si>
    <t>4.3</t>
  </si>
  <si>
    <t>Garantizar la seguridad multidimensional.</t>
  </si>
  <si>
    <t>4.3.1</t>
  </si>
  <si>
    <t>Garantiza la seguridad del Estado y la integridad del territorio paraguayo.</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</si>
  <si>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</si>
  <si>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</si>
  <si>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</si>
  <si>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</si>
  <si>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</si>
  <si>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</si>
  <si>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</si>
  <si>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</si>
  <si>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</si>
  <si>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</si>
  <si>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</si>
  <si>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</si>
  <si>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</si>
  <si>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</si>
  <si>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</si>
  <si>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</si>
  <si>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</si>
  <si>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 xml:space="preserve">DIRECCION DE AEROPUERTOS </t>
  </si>
  <si>
    <t xml:space="preserve"> 467.864.</t>
  </si>
  <si>
    <t>LICITACIÓN PUBLICA NACIONAL N° 75/2025 “CONSTRUCCION DE CENTRO DE GESTION DE OPERACIONES LOGISTICAS”</t>
  </si>
  <si>
    <t>MURA S.A. INGENIERÍA – ARQUITECTURA</t>
  </si>
  <si>
    <t>EJECUCIÓN</t>
  </si>
  <si>
    <t xml:space="preserve"> 474.532.</t>
  </si>
  <si>
    <t xml:space="preserve">LICITACIÓN PÚBLICA NACIONAL N° 57/2025 “ADQUISICION Y MONTAJE DE TRANSFORMADOR DE 1000 KVA Y GENERADOR DE 850 KVA PARA AEROPUERTO DE ENCARNACION” </t>
  </si>
  <si>
    <t xml:space="preserve">CONSORCIO DIC </t>
  </si>
  <si>
    <t xml:space="preserve"> 476.243.</t>
  </si>
  <si>
    <t>SUBASTA A LA BAJA ELECTRÓNICA NACIONAL N° 03/2025 “MANTENIMIENTO INTEGRAL DEL EDIFICIO DEL AISP - SBE”</t>
  </si>
  <si>
    <t>VICTOR JULIAN AYALA PERDOMO</t>
  </si>
  <si>
    <t>475.144.</t>
  </si>
  <si>
    <t>LICITACIÓN PUBLICA NACIONAL N° 77/2025 “CONSTRUCCION DE CALLE DE SALIDA PARA LA ESTACION DE BOMBEROS SEI - AISP”</t>
  </si>
  <si>
    <t>TECO S.R.L</t>
  </si>
  <si>
    <t>LICITACIÓN PUBLICA NACIONAL N° 83/2025 “CONTRATACION DE SERVICIO DE LIMPIEZA PARA EL AISP Y AIG”</t>
  </si>
  <si>
    <t xml:space="preserve">GRUPO SAN ALFREDO S.R.L. </t>
  </si>
  <si>
    <t>467.873.</t>
  </si>
  <si>
    <t>CORPORACION LEMURIA S.A</t>
  </si>
  <si>
    <t>FONDOS DE RESERVAS ESPECIALES</t>
  </si>
  <si>
    <t xml:space="preserve">LICITACION PUBLICA NACIONAL N° 66/2025 “CONSTRUCCIONES VARIAS DEL AEROPUERTO INTERNACIONAL GUARANI” </t>
  </si>
  <si>
    <t>6.1. Gestión de Denuncias de Corrupción</t>
  </si>
  <si>
    <r>
      <t xml:space="preserve">Periodo del informe: </t>
    </r>
    <r>
      <rPr>
        <b/>
        <sz val="14"/>
        <color rgb="FF1809D9"/>
        <rFont val="Garamond"/>
        <family val="1"/>
      </rPr>
      <t xml:space="preserve"> SEGUNDO INFORME PARCIAL: ABRIL - MAYO - JUNIO 2026</t>
    </r>
  </si>
  <si>
    <t>Abril</t>
  </si>
  <si>
    <t>Mayo</t>
  </si>
  <si>
    <t>Junio</t>
  </si>
  <si>
    <t>Resultados Logrados (al 30/06/2026)</t>
  </si>
  <si>
    <t>Estado (Ejecución - Finiquitado) Segundo Trimestre</t>
  </si>
  <si>
    <t>Publicado en la pagina de la DINAC, conforme a lo requerido.</t>
  </si>
  <si>
    <t>DIRECCIÓN DE AEROPUERTO</t>
  </si>
  <si>
    <t xml:space="preserve">Planificar las acciones a desarrollar para erradicar o mitigar los riesgos que puedan afectar la integridad pública, como actos de corrupción o conflicto de intereses. Realizar controles preventivos en las dependencias misionales de la institución mediante constitución in-situ. </t>
  </si>
  <si>
    <r>
      <t xml:space="preserve">En fecha: </t>
    </r>
    <r>
      <rPr>
        <b/>
        <sz val="11"/>
        <color rgb="FFFF0000"/>
        <rFont val="Calibri"/>
        <family val="2"/>
        <scheme val="minor"/>
      </rPr>
      <t>21 y 22 de mayo del 2026</t>
    </r>
    <r>
      <rPr>
        <sz val="11"/>
        <color theme="1"/>
        <rFont val="Calibri"/>
        <family val="2"/>
        <scheme val="minor"/>
      </rPr>
      <t xml:space="preserve">, se dio cumplimiento a la Comision de Servicios, en el marco de la implementacion de la Herramienta de Diagnostico </t>
    </r>
    <r>
      <rPr>
        <b/>
        <sz val="11"/>
        <color theme="1"/>
        <rFont val="Calibri"/>
        <family val="2"/>
        <scheme val="minor"/>
      </rPr>
      <t xml:space="preserve">THE INTEGRITY APP, </t>
    </r>
    <r>
      <rPr>
        <sz val="11"/>
        <color theme="1"/>
        <rFont val="Calibri"/>
        <family val="2"/>
        <scheme val="minor"/>
      </rPr>
      <t>realizando las capacitaciones y llenado del cuestionario a los funcionarios del area.</t>
    </r>
  </si>
  <si>
    <t>CAPACITACION Y LLENADO DEL CUESTIONARIO EN EL AEROPUERTO INTERNACIONAL DR LUIS MARIA ARGAÑA DE LA CIUDAD DE MARISCAL ESTIGARRIBIA - DEPARTAMENTO DE BOQUERON</t>
  </si>
  <si>
    <r>
      <t xml:space="preserve">En fecha: </t>
    </r>
    <r>
      <rPr>
        <b/>
        <sz val="11"/>
        <color rgb="FFFF0000"/>
        <rFont val="Calibri"/>
        <family val="2"/>
        <scheme val="minor"/>
      </rPr>
      <t>1 de junio del 2026</t>
    </r>
    <r>
      <rPr>
        <sz val="11"/>
        <color theme="1"/>
        <rFont val="Calibri"/>
        <family val="2"/>
        <scheme val="minor"/>
      </rPr>
      <t xml:space="preserve">, se dio cumplimiento a la Comision de Servicios, en el marco de la implementacion de la Herramienta de Diagnostico </t>
    </r>
    <r>
      <rPr>
        <b/>
        <sz val="11"/>
        <color theme="1"/>
        <rFont val="Calibri"/>
        <family val="2"/>
        <scheme val="minor"/>
      </rPr>
      <t xml:space="preserve">THE INTEGRITY APP, </t>
    </r>
    <r>
      <rPr>
        <sz val="11"/>
        <color theme="1"/>
        <rFont val="Calibri"/>
        <family val="2"/>
        <scheme val="minor"/>
      </rPr>
      <t>realizando las capacitaciones y llenado del cuestionario a los funcionarios del area de la Direccion de Meteorologia e Hidrologia - DMH.</t>
    </r>
  </si>
  <si>
    <t>CAPACITACION Y LLENADO DEL CUESTIONARIO EN LA DIRECCION DE METEOROLOGIA E HIDROLOGIA - DMH</t>
  </si>
  <si>
    <r>
      <t xml:space="preserve">Plazo de vencimiento </t>
    </r>
    <r>
      <rPr>
        <b/>
        <sz val="11"/>
        <color rgb="FFFF0000"/>
        <rFont val="Calibri"/>
        <family val="2"/>
        <scheme val="minor"/>
      </rPr>
      <t>21/07/2026</t>
    </r>
    <r>
      <rPr>
        <sz val="11"/>
        <color rgb="FFFF0000"/>
        <rFont val="Calibri"/>
        <family val="2"/>
        <scheme val="minor"/>
      </rPr>
      <t xml:space="preserve"> - </t>
    </r>
    <r>
      <rPr>
        <b/>
        <sz val="11"/>
        <color theme="1"/>
        <rFont val="Calibri"/>
        <family val="2"/>
        <scheme val="minor"/>
      </rPr>
      <t>Resolucion VCHGO Nº 23/2026</t>
    </r>
  </si>
  <si>
    <t>https://www.dinac.gov.py/v3/index.php/transparencia-y-anticorrupcion-dinac/informacion-publica-ley-5189-2014/item/3629-abril-2026-informacion-publica-ley-5189-2014</t>
  </si>
  <si>
    <t>https://www.dinac.gov.py/v3/index.php/transparencia-y-anticorrupcion-dinac/ley-5282-14-art-8-acceso-a-la-informacion-publica/item/3630-abril-2026-informacion-publica-ley-5282-2014</t>
  </si>
  <si>
    <t>7.1 Informes de Auditorias Internas y Auditorías Externas en el Segundo Trimestre - Ejercicio 2026</t>
  </si>
  <si>
    <t>4.3 Diagnostico "The Integrity App"</t>
  </si>
  <si>
    <t>RESULTADO GLOBAL</t>
  </si>
  <si>
    <t>PORCENTAJE</t>
  </si>
  <si>
    <t>TOTAL</t>
  </si>
  <si>
    <t>Resultado de las evaluaciones</t>
  </si>
  <si>
    <t>Cuestionarios contestados</t>
  </si>
  <si>
    <t>1. CONOCIMIENTOS DE CONCEPTOS Y PRINCIPIOS GENERALES</t>
  </si>
  <si>
    <t>2. CONOCIMIENTOS DE CONCEPTOS Y PRINCIPIOS GENERALES DE LA FUNCION PUBLICA</t>
  </si>
  <si>
    <t>3. CONOCIMIENTOS DE CONCEPTOS Y PRINCIPIOS GENERALES DE INTEGRIDAD</t>
  </si>
  <si>
    <t>CUESTIONARIOS</t>
  </si>
  <si>
    <t>PREGUNTAS</t>
  </si>
  <si>
    <t>https://www.dinac.gov.py/v3/index.php/component/k2/item/3615-implementacion-de-la-herramineta-de-diagnostico-the-integrity-app</t>
  </si>
  <si>
    <t>https://www.dinac.gov.py/v3/index.php/transparencia-y-anticorrupcion-dinac/informacion-publica-ley-5189-2014/item/3647-mayo-2026-informacion-publica-ley-5189-2014</t>
  </si>
  <si>
    <t>https://www.dinac.gov.py/v3/index.php/transparencia-y-anticorrupcion-dinac/ley-5282-14-art-8-acceso-a-la-informacion-publica/item/3648-mayo-2026-informacion-publica-ley-5282-2014</t>
  </si>
  <si>
    <r>
      <t xml:space="preserve">Acta Nº 05/2026 de fecha: </t>
    </r>
    <r>
      <rPr>
        <b/>
        <sz val="11"/>
        <color rgb="FFFF0000"/>
        <rFont val="Calibri"/>
        <family val="2"/>
        <scheme val="minor"/>
      </rPr>
      <t xml:space="preserve"> 13 de abril del 2026</t>
    </r>
    <r>
      <rPr>
        <sz val="11"/>
        <color theme="1"/>
        <rFont val="Calibri"/>
        <family val="2"/>
        <scheme val="minor"/>
      </rPr>
      <t xml:space="preserve"> - Reunion presencial desarrollada en el Ministerio de Defensa Nacional, oficina de la UOC  .</t>
    </r>
  </si>
  <si>
    <t>INCORRECTAS (%)</t>
  </si>
  <si>
    <t>CORRECTAS (%)</t>
  </si>
  <si>
    <t>2 Reconsideraciones respondidas</t>
  </si>
  <si>
    <t>https://informacionpublica.paraguay.gov.py/#!/</t>
  </si>
  <si>
    <t>9 Reconsideraciones: 3 respondidas - 6 en Reconsideración</t>
  </si>
  <si>
    <t>1 Reconsideración respondida</t>
  </si>
  <si>
    <t>Asesor Juridico - Jefe</t>
  </si>
  <si>
    <t>No aplica (està dentro del plazo establecido)</t>
  </si>
  <si>
    <t>https://www.contrataciones.gov.py/buscador/general.html?filtro=467864&amp;page=</t>
  </si>
  <si>
    <t>https://www.contrataciones.gov.py/buscador/general.html?filtro=474532&amp;page=</t>
  </si>
  <si>
    <t>https://www.contrataciones.gov.py/buscador/general.html?filtro=475144&amp;page=</t>
  </si>
  <si>
    <t>https://www.contrataciones.gov.py/buscador/general.html?filtro=475315&amp;page=</t>
  </si>
  <si>
    <t>https://www.contrataciones.gov.py/buscador/general.html?filtro=476243&amp;page=</t>
  </si>
  <si>
    <t>https://www.contrataciones.gov.py/buscador/general.html?filtro=467873&amp;page=</t>
  </si>
  <si>
    <t>FINIQUITADO</t>
  </si>
  <si>
    <t>MENOR CUANTIA NACIONAL Nº 81/25 “MANTENIMIENTO PREVENTIVO Y CORRECTIVO DE BUS DE PASAJEROS DEL AIG</t>
  </si>
  <si>
    <t>CANTERO S.A.</t>
  </si>
  <si>
    <t>https://www.contrataciones.gov.py/buscador/general.html?filtro=476300&amp;page=</t>
  </si>
  <si>
    <t>MENOR CUANTIA NACIONAL Nº 59/25 “CONTRATACION DE SERVICIO DE AUDITORIAS PARA LA DMH</t>
  </si>
  <si>
    <t>SGS PARAGUAY S.A</t>
  </si>
  <si>
    <t>https://www.contrataciones.gov.py/buscador/general.html?filtro=467818&amp;page=</t>
  </si>
  <si>
    <t>LICITACIÓN PUBLICA NACIONAL N° 26/2025 “MANTENIMIENTO DE AREAS VERDES DEL AISP”</t>
  </si>
  <si>
    <t>TECO S.R.L.</t>
  </si>
  <si>
    <t>https://www.contrataciones.gov.py/licitaciones/adjudicacion/1f134db1-a264-6766-bb6e-d73faf487d5a/resumen-adjudicacion.html</t>
  </si>
  <si>
    <t>LICITACIÓN PÚBLICA NACIONAL Nº 03/26 “MANTENIMIENTO PREVENTIVO Y CORRECTIVO DE CARROS BOMBA MAGIRUS”</t>
  </si>
  <si>
    <t xml:space="preserve">CANTERO S.A. </t>
  </si>
  <si>
    <t>https://www.contrataciones.gov.py/buscador/general.html?filtro=480904&amp;page=</t>
  </si>
  <si>
    <t xml:space="preserve">MENOR CUANTIA NACIONAL N° 06/2026 "SERVICIO DE DECORACION PARA DIAS PATRIOS EN EL AISP" </t>
  </si>
  <si>
    <t xml:space="preserve">AEJANDRO AUGUSTO IBARROLA </t>
  </si>
  <si>
    <t>https://www.contrataciones.gov.py/buscador/general.html?filtro=484142&amp;page=</t>
  </si>
  <si>
    <t xml:space="preserve">LICITACION PUBLICA NACIONAL N° 83/2025 "CONTRATACION DE SERVICIO DE LIMPIEZA PARA EL AISP Y AIG" </t>
  </si>
  <si>
    <t>LICITACIÓN PÚBLICA NACIONAL Nº 01/26 “ADQUISICIÓN DE TEXTILES Y OTROS PARA OPS Y AVSEC DEL AISP”</t>
  </si>
  <si>
    <t xml:space="preserve">INDUTEX S.R.L., </t>
  </si>
  <si>
    <t>https://www.contrataciones.gov.py/buscador/general.html?filtro=480358&amp;page=</t>
  </si>
  <si>
    <t xml:space="preserve">EADING CELECTINA ESPINOLA SANABRIA </t>
  </si>
  <si>
    <t>MENOR CUANTIA NACIONAL N° 02/2026 MANTENIMIENTO DE CINTAS TRANSPORTADORAS Y CARRUSELES DEL AISP</t>
  </si>
  <si>
    <t xml:space="preserve">NELSON FRANCISCO VERA </t>
  </si>
  <si>
    <t>https://www.contrataciones.gov.py/buscador/general.html?filtro=480903&amp;page=</t>
  </si>
  <si>
    <t>SERVICIO SOCIAL</t>
  </si>
  <si>
    <t>BIENES DE CONSUMO DE OFICINAS E INSUMOS</t>
  </si>
  <si>
    <t>OTRAS TRANSFERENCIAS CORRIENTES AL SECTOR PÚBLICO O PRIVADO</t>
  </si>
  <si>
    <t>Ejecutado Ejercicio 2026 - Acumulado Primer y Segundo Trimestre</t>
  </si>
  <si>
    <t>3.4- Servicios o Productos Misionales (Depende de la Naturaleza de la Misión Insitucional, puede abarcar un Programa o Proyecto)</t>
  </si>
  <si>
    <t xml:space="preserve">1) Implementar políticas institucionales de impacto nacional e internacional orientadas al desarrollo de la aviación </t>
  </si>
  <si>
    <t>2) Adoptar las políticas en el sector del transporte aéreo a fin de garantizar que los servicios aerocomerciales nacionales e internacionales sean efectuados conforme con las leyes y reglamentos aplicables para promover el desarrollo del sector, asimismo coordinar las relaciones de la DINAC con los organismos internacionales de la aviación civil y fomentar la creación de un centro de convergencia  de vuelos internacionales</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</si>
  <si>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</si>
  <si>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Compañías Aéreas , Pasajeros, Autoridad Aeronaútica</t>
  </si>
  <si>
    <t>Memorandum y Notas P/DINAC</t>
  </si>
  <si>
    <t>Compañías Aéreas , Escuelas de Instrucción, Organización de Mantenimiento Aprobadas, Trabajo Aéreo</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</si>
  <si>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</si>
  <si>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Memorándum A.F. Nº 20/26</t>
  </si>
  <si>
    <t>Memorándum A.F. Nº 21/26</t>
  </si>
  <si>
    <t>Memorándum A.F. Nº 24/26</t>
  </si>
  <si>
    <t>Memorándum A.F. Nº 30/26</t>
  </si>
  <si>
    <t>Memorándum A.F. Nº 31/26</t>
  </si>
  <si>
    <t>Informe de Arqueos de  Fondo Fijo correspondiente al Mes de Abril 2026</t>
  </si>
  <si>
    <t>Informe de Arqueos de Cajas Perceptoras correspondiente al Mes de Abril 2026</t>
  </si>
  <si>
    <t>Informe de Arqueos de  Fondo Fijo correspondiente al Mes de Mayo 2026</t>
  </si>
  <si>
    <t>Informe de Arqueos de Cajas Perceptoras correspondiente al Mes de Junio 2026</t>
  </si>
  <si>
    <t>Informe de Arqueos de  Fondo Fijo correspondiente al Mes de Junio 2026</t>
  </si>
  <si>
    <t>http://www.dinac.gov.py/v3/index.php/transparencia-y-anticorrupcion-dinac/ley-5282-14-art-8-acceso-a-la-informacion-publica</t>
  </si>
  <si>
    <t>Memorándum AG Nº 26/26</t>
  </si>
  <si>
    <t>Memorándum AG Nº 27/26</t>
  </si>
  <si>
    <t>Memorándum AG Nº 29/26</t>
  </si>
  <si>
    <t>Memorándum AG Nº 30/26</t>
  </si>
  <si>
    <t>Memorándum AG Nº 41/26</t>
  </si>
  <si>
    <t>Memorándum AG Nº 42/26</t>
  </si>
  <si>
    <t>Informe de Arqueos de Cajas Perceptoras correspondiente al Mes de Mayo 2026</t>
  </si>
  <si>
    <t>• Cabe resaltar que durante el segundo trimestre (Abril-Mayo-Junio) del ejercicio 2026, en ésta Unidad de Control no se han realizado otros tipos de auditoría.</t>
  </si>
  <si>
    <t>Memorándum AG Nº 40/26</t>
  </si>
  <si>
    <t>Solicitud de Planes Mejoramiento Funcional (PMF) - Auditoria Gerencia Administrativa - Direccion de Aeropuertos</t>
  </si>
  <si>
    <t>CINCUENTA Y NUEVE (59)</t>
  </si>
  <si>
    <t>INFORME SEGUNDO TRIMESTRE</t>
  </si>
  <si>
    <t xml:space="preserve">Actualizados:
• DINAC R 2
• DINAC R3
• DINAC R4 QUINTA EDICION, ENMIENDA NRO. 3 EN PROCESO DE ACTUALIZACION
• DINAC R5 ACTUALIZADO
• DINAC R10 Vol. I, II, III, IV EN PROCESO DE ACTUALIZACION
                                                                                              • DINAC R11 EN PROCESO DE ACTUALIZACION CON SU ENMIENDA N°2 DE LA 8VA EDICION
• DINACR12 ACTUALIZADO 
• DINAC R15 - TERCERA ENMIENDA DE LA SEXTA EDICIÓN.EN PROCESO DE ACTUALIZACION
• MANUAL AIM 10066 - APROBACIÓN DE LA VERSIÓN 3. PROCESO DE ACTUALIZACIÓN
• MANUAL DE CÁLCULO DE CAPACIDAD DE PISTA Y SECTOR ATC - ACTAULIZADO.
• MANUAL DE GESTIÓN COLABORATIVA DE LA AFLUENCIA DE TRÁNSITO AÉREO (ATFM)  ACTUALIZADO POR RES. 615/2026                                  </t>
  </si>
  <si>
    <t xml:space="preserve">INFORME SEGUNDO TRIMESTRE - PUBLICADOS EN EL SITIO WEB INSTITUCIONAL </t>
  </si>
  <si>
    <t xml:space="preserve">AUDITORIA INTERNA PLANIDFICADA PARA 13 Y 14 DE JULIO DE 2026 </t>
  </si>
  <si>
    <t>ASIGNACION DE AERONAVES EMITIDAS (04) CUATRO</t>
  </si>
  <si>
    <t>APROBACION DE LOS DISTINTOS TRABAJOS AEREOS
  (LANZAMIENTO DE PARACAIDISTAS, VUELO DE DRON, FESTIVAL AEREO, JUEGO DE LUCES Y HUMO)</t>
  </si>
  <si>
    <t>LOGRADO 100% SEGUNDO TRIMESTRE.</t>
  </si>
  <si>
    <t>CUMPLIMIENTO DEL PLAN ANUAL DE INSPECCIÓN / VIGILANCIA ANS.-</t>
  </si>
  <si>
    <t>* PROVEEDORES DE SERVICIOS DE NAVEGACION AÉREA.
* COMUNIDAD AERONÁUTICA</t>
  </si>
  <si>
    <t xml:space="preserve"> PLAN ANUAL DE INSPECCION / VIGILANCIA APROBADO POR RESOLUCION N°115/2026.-</t>
  </si>
  <si>
    <r>
      <t xml:space="preserve">               
INSPECCIÓN Aerop. Intl. Tte. Ramón Amín Ayub González (SGEN) Dpto. Itapúa
- Resolución N°581/2026
- Fecha de Inspeccion: 27 al 29
- Cumplimiento 100%
                       </t>
    </r>
    <r>
      <rPr>
        <u/>
        <sz val="8"/>
        <color theme="1"/>
        <rFont val="Arial"/>
        <family val="2"/>
      </rPr>
      <t/>
    </r>
  </si>
  <si>
    <r>
      <t xml:space="preserve">             
NSPECCIÓN Aerop. Intl. Guarani (SGES) Dpto. Alto Paraná
- Resolución N°698/2026 - 787/2026 rectificación.-
- Fecha de Inspeccion: 24 al 26
- Cumplimiento 100%
                       </t>
    </r>
    <r>
      <rPr>
        <u/>
        <sz val="8"/>
        <color theme="1"/>
        <rFont val="Arial"/>
        <family val="2"/>
      </rPr>
      <t/>
    </r>
  </si>
  <si>
    <t xml:space="preserve">INSPECCIÓN Aerop. Intl. Guarani (SGES) Dpto. Alto Paraná
- Resolución N° 397/2026
- Fecha de Inspeccion:08 al 10
- Cumplimiento 100%
INSPECCIÓN Aerop. Intl. Tte. Prof. Dr. PAC. Augusto Fuster  
Dpto.  Amambay
- Resolución N°429/2026
- Fecha de Inspeccion:27 al 30
- Cumplimiento 100%
</t>
  </si>
  <si>
    <t xml:space="preserve">CUMPLIMIENTO DEL PLAN DE INSPECTORIA ANUAL 100% 
</t>
  </si>
  <si>
    <t>CONSTANCIA DE CERTIFICACION DE SEGURIDAD   OPERACIONAL A LOS AERODROMOS Y HELIPUERTOS DE USO PRIVADO, META ANUAL STETNTA Y SEIS (200)</t>
  </si>
  <si>
    <t>CERTIFICADOS ENTREGADOS SETENTA Y OCHO (78)</t>
  </si>
  <si>
    <t>INFORMES DE CUANTIFICACION DE METAS Y EVALUACION PRESUPUESTARIA</t>
  </si>
  <si>
    <t>CERTIFICADOS ENTREGADOS DIESCIETE (17)</t>
  </si>
  <si>
    <t>CERTIFICACION DEL AEROPUERTO INT. SILVIO PETTIROSSI</t>
  </si>
  <si>
    <t>ENTREGA DEL CERTIFICADO DE AERÓDROMO AL AISP</t>
  </si>
  <si>
    <t>DICTAMEN ASESORIA JURIDICA N°141/2026</t>
  </si>
  <si>
    <t>CERTIFICADO DE AERÓDROMO PUBLICADO EN LA AIP (RESA, AERÓDROMO CERTIFICADO)</t>
  </si>
  <si>
    <t>PRESUPUESTA EJECUTADO</t>
  </si>
  <si>
    <t>EJECUCION SEGUNDO TRIMESTRE</t>
  </si>
  <si>
    <t>INFORME DE GESTION SEGUNDO TRIMESTRE.</t>
  </si>
  <si>
    <t>SEGUNDO TRIMESTRE</t>
  </si>
  <si>
    <t>IMPULSAR Y MANTENER POLITICA AEROCOMERCIAL DE CIELOS ABIERTOS, GRADUALMENTE CON TODOS LOS ESTADOS MIEMBROS DE LA OACI</t>
  </si>
  <si>
    <t>GESTIONAR Y ACTUALIZAR INSTRUMENTOS BILATERALES Y MULTILATERALES LIBERALIZADOS E INCENTIVOS ECONOMICOS A LOS EXPLOTADORES AEREOS.</t>
  </si>
  <si>
    <t>Avances de Negociaciones  Bilaterales con la  República del El Salvador, la Republica de Seychelles, Reino Unido, Guyana, Ruanda , Repubica Checa y Reunion bilateral , Bolivia y Ecuador</t>
  </si>
  <si>
    <t>Nueva compañía aérea , LAN PERU y aumento de  frecuencias de la empresa Copa Airlines.</t>
  </si>
  <si>
    <t>Memorandum , Dictamen, Resolucion DINAC y Notas P/DINAC</t>
  </si>
  <si>
    <t>a) Evaluación de los documentos Economico-Financieros remitidos por los solicitantes de un Certificado CESA, COA, OMA y CIAC/CEAC,
 b) Registro de notificaciones tarifarias de las compañías aéreas que operan en el país, y 
c) Recopilación de los datos estadísticos de la aviación civil de los Aeropuertos Internacionales Silvio Pettirossi y Guaraní de las tres variables (movimeinto de pasajeros, carga aérea y aeronaves)</t>
  </si>
  <si>
    <t xml:space="preserve">a) Dictamenes y Memorandum Economico-Financiero                 
 b) Formulario de Identificación de Registro Tarifario                               
c)Datos Estadísticos presentados </t>
  </si>
  <si>
    <t>4) AUDITAR A LOS EXPLOTADORES TITULARES DE  CERTIFICADO VIGENTE RELATIVO A AUTORIDADES DE LA AVIACIÓN CIVIL NACIONAL E INTERNACIONAL,  A FIN DE VERIFICAR LA CAPACIDAD ECONÓMICA FINANCIERA DEL MISMO.</t>
  </si>
  <si>
    <t>COMPAÑÍAS AÉREAS , ESCUELAS DE INSTRUCCIÓN, ORGANIZACIÓN DE MANTENIMIENTO APROBADAS, TRABAJO AÉREO</t>
  </si>
  <si>
    <t>INFORME DE AUDITORÍA, DICTAMENES Y MEMORANDUM ECONOMICO-FINANCIERO SEGUNDO TRIMESTRE</t>
  </si>
  <si>
    <t>GERENCIA DE ESTUDIOS ECONOMICOS - GEE</t>
  </si>
  <si>
    <t>SE OTORGARON SESENTA Y DOS (62)</t>
  </si>
  <si>
    <t>Control y vigilancia de la expedición de los Certificados Médicos Aeronáuticos (CMA) a Médicos Examinadores Aeronáuticos –AME.</t>
  </si>
  <si>
    <t>DOCIENTOS SETENTA Y SEIS  (276)</t>
  </si>
  <si>
    <t>CMA / INFORME SEGUNDO TRIMESTRE</t>
  </si>
  <si>
    <t>INFORME SEGUNDO TRIMESTRE 2026</t>
  </si>
  <si>
    <t>INFORME SEGUNDO TRIMESTRE-DICTAMEN</t>
  </si>
  <si>
    <t>Otorgamiento de licencias, autorizaciones especiales, convalidaciones y conversiones de licencias.</t>
  </si>
  <si>
    <t>Cumplimiento de normas aeronáuticas.</t>
  </si>
  <si>
    <t>Usuario, Comunidad Aeronáutica.</t>
  </si>
  <si>
    <t>CIENTO TREINTA Y TRES (133)</t>
  </si>
  <si>
    <t>Exp. DINAC Nº 276610</t>
  </si>
  <si>
    <t>Taller/reunión de expertos SRVSOP/SAM: hoja de ruta para la implementación de UAS/RPAS en la categoría específica.</t>
  </si>
  <si>
    <t>UNO (1)</t>
  </si>
  <si>
    <t>Convocatoria a reunión sobre implementación del sistema de endosos en la enmienda del DINAC R61,</t>
  </si>
  <si>
    <t>Circular SDNV N° 01/2026</t>
  </si>
  <si>
    <t xml:space="preserve">Remisión mensual de cuantificación de productos de la Gerencia de Licencias al Personal Aeronáutico. </t>
  </si>
  <si>
    <t>Control</t>
  </si>
  <si>
    <t>Comunidad Aeronáutica.</t>
  </si>
  <si>
    <t>TRES (3)</t>
  </si>
  <si>
    <t>Memo Dpto. Nº 06/2026</t>
  </si>
  <si>
    <t>DIEZ (10) INSPECCION</t>
  </si>
  <si>
    <t>INFORME SEGUNDO TRIMESTRE-ACTA</t>
  </si>
  <si>
    <t>VEINTIDOS (22) CERTIFICADOS. SEGUNDO TRIMESTRE</t>
  </si>
  <si>
    <t>VEINTIDOS  (22) CERTIFICADOS EMITIDOS SEGUNDO TRIMESTRE</t>
  </si>
  <si>
    <t>SEGÚN NECESIDAD SEGUNDO TRIMESTRE</t>
  </si>
  <si>
    <t>INFORME DE REVISIÓN SEGUNDO TRIMESTRE</t>
  </si>
  <si>
    <t>VERIFICACIONES TCP (0)</t>
  </si>
  <si>
    <t>AUTORIZACIONES EMITIDAS (11)</t>
  </si>
  <si>
    <t xml:space="preserve">*INFORMES PARA ASESORIA JURIDICA (2)* INFORMES VARIOS (23) * INFORMES PARA MINISTERIO PUBLICO (0) </t>
  </si>
  <si>
    <t>APROBACIÓN EMITIDAS (0)</t>
  </si>
  <si>
    <t xml:space="preserve">APROBACION (6) REUNION </t>
  </si>
  <si>
    <t>INFORME SEGUNDOTRIMESTRE</t>
  </si>
  <si>
    <t>ESPECIFICACIONES EMITITIDAS (4)</t>
  </si>
  <si>
    <t>LIMITACIONES OPERACIONALES (11)</t>
  </si>
  <si>
    <t xml:space="preserve">La Sub Dirección de Seguridad de la Aviación Civil, está orientada a la protección contra actos de interferencia ilícita para ello elabora y mantiene actualizada las normas nacionales. </t>
  </si>
  <si>
    <t xml:space="preserve">1-  Revisar íntegramente que los programas de seguridad, Procedimientos, Orientaciones tecnicas de Operadores Aeroportuarios, Explotadores de Aeronaves y Proveedores de Servicios Aeroportuarios cumplan con las normativas emanadas y/o adoptadas por el estado paraguayo.-      </t>
  </si>
  <si>
    <t>1- Aeropuertos, Explotadores de Aeronaves, Proveedores de Servicios, Otros.-</t>
  </si>
  <si>
    <t xml:space="preserve">1- Aprobacion de Programas de Seguridad.-          </t>
  </si>
  <si>
    <t xml:space="preserve">1- CAP-AVSEC N°084-001/2026, CAP AVSEC N°038-003/2026, CAP AVSEC N°054-002/2026, CAP AVSEC N°092-001/2026.       </t>
  </si>
  <si>
    <t>Certificar la competencia de  los Personales AVSEC.</t>
  </si>
  <si>
    <t xml:space="preserve">  2- Certificar la Competencia de los Personales AVSEC, conforme a los requisitos definidos en el Programa Nacional de Instrucion de la Aviacion Civil - PNISAC.-           </t>
  </si>
  <si>
    <t xml:space="preserve">2- Aeropuertos,  Explotadores de Aeronaves, Proveedores de Servicios, Otros.-   </t>
  </si>
  <si>
    <t xml:space="preserve">2 -  Certificar la competencia del Personal AVSEC </t>
  </si>
  <si>
    <t xml:space="preserve"> 2- Informe de certificación Memo DCAVSEC N° 02/2026; Memo DCAVSEC N° 04/2026; Memo DCAVSEC N° 10/2026; Memo DCAVSEC N° 11/2026.-                               </t>
  </si>
  <si>
    <t xml:space="preserve"> Planifica y ejecuta actividades de vigilancia para verificar la eficacia de las medidas de seguridad aplicadas en materia de seguridad de la aviacion civil </t>
  </si>
  <si>
    <t xml:space="preserve"> 3- Planificar y ejecutar las actividades de vigilancia para verificar la eficacia de las medidas de seguridad aplicadas por las entidades con responsabilidad en materia de seguridad de aviación civil, conforme al alcance definido por el sistema de gestión de calidad.-  </t>
  </si>
  <si>
    <t xml:space="preserve">                                                                                                                                                                                                                                     3- Aeropuertos,  Explotadores de Aeronaves, Proveedores de Servicios, Otros.-</t>
  </si>
  <si>
    <t>3 -Inspecciones, Pruebas de Seguridad.-</t>
  </si>
  <si>
    <t>3- Informe de Actas de Inspección, y Pruebas de seguridad.-</t>
  </si>
  <si>
    <t>SEGURIDAD DE LA AVIACIÓN</t>
  </si>
  <si>
    <t>Reclamos / denuncias AVSEC</t>
  </si>
  <si>
    <t>Presentación de denuncia, informes confidenciales acerca de la seguridad de la aviación</t>
  </si>
  <si>
    <t>Gerencia de Vigilancia Continua AVSEC</t>
  </si>
  <si>
    <t>https://aisp.dinac.gov.py:2050/CuestionarioAVSEC</t>
  </si>
  <si>
    <t>https://www.dinac.gov.py/v3/index.php/dinac/subdirecciones/sub-direccion-de-seguridad-de-la-
aviacion-civil/item/2420-encuesta-de-satisfacion-al-cliente-gerencia-de-sistema-de-gestion-de-
calidad-avsec</t>
  </si>
  <si>
    <t>PROCESO CERTIFICADO DE LA DAC</t>
  </si>
  <si>
    <t>DESDE 26 DE SEP. 2025 HASTA 26 DE SEP. 2028</t>
  </si>
  <si>
    <t>CERTIFICADO</t>
  </si>
  <si>
    <t>ELABORAR NORMAS Y REGLAMENTOS PARA LOS SERVICIOS DE NAVEGACIÓN AÉREA, DE CONFORMIDAD CON LOS PROCEDIMIENTOS Y ESTÁNDARES DE LA CALIDAD, LA LEGISLACIÓN NACIONAL E INTERNACIONAL Y LAS RECOMENDACIONES DE LA OACI.</t>
  </si>
  <si>
    <t>Cumplimiento de plazos de revisión de programas</t>
  </si>
  <si>
    <t>Cumplimiento de plazo de cierre de solicitudes</t>
  </si>
  <si>
    <t>Establecidos en el PO-DPAVSEC.</t>
  </si>
  <si>
    <t>Cumplimiento de solicitudes presentadas para certificar</t>
  </si>
  <si>
    <t>Establecidos en el PO-DCAVSEC.</t>
  </si>
  <si>
    <t>Cumplimiento del Plan de Actividades de Control de Calidad</t>
  </si>
  <si>
    <t xml:space="preserve">No Conformidades y Acción Correctiva </t>
  </si>
  <si>
    <t>Establecidos en el PO-AAVSEC</t>
  </si>
  <si>
    <t>Ejecución de auditorias internacionales en materia de seguridad de la aviación (AVSEC)</t>
  </si>
  <si>
    <t>Evalúa el cumplimiento de normas internacionales de seguridad de la aviación mediante la ejecución de auditorías USAP-CMA de la OACI</t>
  </si>
  <si>
    <t>* RETRASOS EN EL PROCESO DE APROBACIÓN DE PROGRAMAS/ PROCEDIMIENTOS DE SEGURIDAD.</t>
  </si>
  <si>
    <t>* ACTOS QUE PUEDAN COMPROMETER LA SEGURIDAD DE LA AVIACIÓN CIVIL</t>
  </si>
  <si>
    <t>ADMINISTRACION DEL AEROPUERTO INTERNACIONAL "SILVIO PETTIROSSI"   -   AISP</t>
  </si>
  <si>
    <t>ID 448.198 - LPN 18/2024
Mantenimiento , Remodelacion de Baños, Cielo Raso y provisión de seca manos LOTE 1 : Mantenimiento de Baños</t>
  </si>
  <si>
    <t>Mejora de la Infraestructura Aeroportuaria</t>
  </si>
  <si>
    <t>Mantener en optimas condiciones la Infraestructura Aeroportuaria</t>
  </si>
  <si>
    <t>Usuarios de la Terminal Aerea y la Comunidad Aeronáutica en General</t>
  </si>
  <si>
    <t>Mejora de Infraestructura</t>
  </si>
  <si>
    <t>correo electronico GADA
Fotos</t>
  </si>
  <si>
    <t>ID 448.198 - LPN 18/2024
Mantenimiento , Remodelacion de Baños, Cielo Raso y provisión de seca manos LOTE 2 : Mantenimiento de Cielo Raso</t>
  </si>
  <si>
    <t>ID 448.198 - LPN 18/2024
Mantenimiento , Remodelacion de Baños, Cielo Raso y provisión de seca manos LOTE 3 : Provision e Instalación de Secamanos</t>
  </si>
  <si>
    <t>ID 448.509 - LPN N ° 16/2024
Remodelación y Construcciones varias del AISP                                                                                LOTE 1 : Construcción de Oficinas para Entes Púbicos en el AISP</t>
  </si>
  <si>
    <t>ID 448.509 - LPN N ° 16/2024
Remodelación y Reconstrucciones varias del AISP                                                                                                                                                       LOTE 2 : Adecuación de Estacionamiento de funcionarios del AISP</t>
  </si>
  <si>
    <t>ID 448.509 - LPN N ° 16/2024
Remodelación y Reconstrucciones varias del AISP                                                                                                                                      LOTE 3: Contrucción de Tinglado para Depósito Cargas Aereas del AISP.</t>
  </si>
  <si>
    <t>ID 448.519 - MCN N° 84/2024
Reservorio de Agua Potable y Sistema de Prevencion de Incendio del AISP</t>
  </si>
  <si>
    <t>ID 455.095 - LPN N° 77/2024
Construcción y Remodelación del área de Embarque del AISP</t>
  </si>
  <si>
    <t>ID 456.241 - MCN N° 98/2024
Adecuación de area Exportación de Cargas Aéreas del AISP</t>
  </si>
  <si>
    <t>ID 462.269 - LPN
Adecuación de área de seguridad del AISP -  Adecuacion de acceso a Cargas Aereas y sierra 7  - LOTE 2</t>
  </si>
  <si>
    <t>ID 462.269 - LPN
Adecuación de Area de Seguridad del AISP - Construccion de vallado perimetral y Casetas en zonas de Hangares del AISP - LOTE 3</t>
  </si>
  <si>
    <t>ID 467.680 - LPN
Mantenimiento preventivo y correctivo y actualizacion del sistema de estacionamiento tarifado del AISP - Ad Referendum</t>
  </si>
  <si>
    <t>ID 467.839 - MCN
Adquisición y recarga de extintores  para la DINAC</t>
  </si>
  <si>
    <t>ID 467.862 - LPN
Adecuación del entorno urbano del AISP</t>
  </si>
  <si>
    <t>ID 467.864 - LPN
Construcción de Centro de Gestión de Operaciones Logísticas</t>
  </si>
  <si>
    <t>ID 467.865 - LPN
Construccion de la nueva estacion de bomberos SEI para el AISP</t>
  </si>
  <si>
    <t>ID 467.967 - LPN
Ampliación de bodega del AISP</t>
  </si>
  <si>
    <t>ID 468.048 - LPN
Adquisición de generadores y compresores de aire.
LOTE 1 - LOTE 2 - LOTE 3</t>
  </si>
  <si>
    <t>ID 468.303 - LPN
Adquisición de Cinta Carrusel Espigon Sur del AISP</t>
  </si>
  <si>
    <t>ID 468.344 - LPN
Adquisición de BUS de posicion remota para el AISP</t>
  </si>
  <si>
    <t>ID 468.370 - LPN
Adquisición y montaje de equipo de rayos X para bodega del AISP</t>
  </si>
  <si>
    <t>ID 468.498 - LPN
Adquisición e implementacion de sistema E-GATE para acceso a la zona de embarque</t>
  </si>
  <si>
    <t>ID 471.896 - LPN
Adquisición de body scanner para el AISP</t>
  </si>
  <si>
    <t>ID 474.579 - LPN
Adquisición y montaje de equipos de rayos x para exportación del AISP</t>
  </si>
  <si>
    <t>ID 474.580 - LPN
Adquisición de AIR START para el AISP</t>
  </si>
  <si>
    <t>ADMINISTRACION DEL AEROPUERTO INTERNACIONAL "GUARANI"  -   AIG</t>
  </si>
  <si>
    <t>ID 431.175 - LCO N° 56/24
Adecuación del Cercado Perimetral del AIG</t>
  </si>
  <si>
    <t>Memo ADM AIG 20/2026
correo electronico GADA
Fotos</t>
  </si>
  <si>
    <t>ID 432.808 - LPN N° 33/2023
Mantenimiento preventivo y correctivo y Adquisición de Equipos para el Sistema de Vigilancia terrestre perimetral del AISP y AIG</t>
  </si>
  <si>
    <t>ID 448.554 - MCN N° 15/2024
Provisión e Instalación de Portones automatizados en el AIG</t>
  </si>
  <si>
    <t>ID 467.873 - LPN
Construcción de viviendas del aeropuerto internacional guaraní</t>
  </si>
  <si>
    <t>ID 468.012 - LPN
Adquisición de equipos de seguridad para el AIG</t>
  </si>
  <si>
    <t>ID 468.364 - LPN
Adquisición de módulos para sistemas de vigilancia y navegacion para CCU.MRA y AIG</t>
  </si>
  <si>
    <t>ID 474.598 - LPN
Adquisicion de Equipos Compactos de Acondicionadores de aire para el AIG</t>
  </si>
  <si>
    <t>Certificacion del Aeródromo Internacional Guarani</t>
  </si>
  <si>
    <t>Cumplir con las Normas establecidas en el DINAC R 139 y el Manual de Aeródromo</t>
  </si>
  <si>
    <t>Mantener certificacion vigente</t>
  </si>
  <si>
    <t>Comunidad Aeronautica y Partes Interesadas</t>
  </si>
  <si>
    <t>Resultados satisfactorios en Auditorias Recibidas</t>
  </si>
  <si>
    <t>Certificado de Aeródromo N° 02/2025</t>
  </si>
  <si>
    <t>ID 467.622 - LPN
Construcción y Remodelación del Aeropuerto Internacional de Encarnación - 2° Llamado</t>
  </si>
  <si>
    <t>ID 468.318 - LPN
Adquisición y Actualización de equipamiento de Ayudas Visuales para el Aeropuerto Internacional de la ciudad de Encarnación.
LOTE 1 - LOTE 2 - LOTE 3</t>
  </si>
  <si>
    <t>ID 473.524 - LPN
Adquisición y Montaje de equipos de Rayos X para bodega del Aeropuerto de Encarnación</t>
  </si>
  <si>
    <t>ID 474.532 – LPN
Adquisición y Montaje de Transformadores de 1000 KVA y Generador de 850 KVA para el Aeropuerto de Encarnación.</t>
  </si>
  <si>
    <t>SUB DIRECCION DE SERVICIOS AERONAUTICOS - SDSA</t>
  </si>
  <si>
    <t>ID 467.722 - LPN
Actualización y asistencia técnica del sistema AIXM</t>
  </si>
  <si>
    <t>ID 468.333 - LPN
Adquisición de CPW VCS y grabadores IARM para CCU MRA</t>
  </si>
  <si>
    <t>ID 468.528 - LPN
Actualización de modulos IFPL</t>
  </si>
  <si>
    <t>GERENCIA DE SISTEMA DE GESTIÓN DE CALIDAD - DA</t>
  </si>
  <si>
    <t>ID 425.491 - CD N° 37/23
Contratacion de Auditoria para la Recertificacion del Sistema de Gestión de Calidad ISO 9001:2015 de la Sub Dirección de Servicios Aeronáuticos de la Dirección de Aeropuertos.</t>
  </si>
  <si>
    <t>Certificacion ISO 9001:2015 en Servicios Misionales</t>
  </si>
  <si>
    <t>Mantener la Certificacion Vigente en Productos vinculados al Servicio de Informacion Aeronautica (AIS)</t>
  </si>
  <si>
    <t>Resultados satisfactorios en Auditorias de Recertificacion y de Seguimiento</t>
  </si>
  <si>
    <t>Certificado N° BR234919 Version: 1</t>
  </si>
  <si>
    <t>Encuesta Digital
(Medicion Anual)</t>
  </si>
  <si>
    <t>Lineas Telefónicas 
021- 688-2000
021-688-2211</t>
  </si>
  <si>
    <t>Linea Telefónica
061-597-3000</t>
  </si>
  <si>
    <t>Central telefonica del  Aeropuerto Internacional Tte. Ramon Amín Ayud Gonzalez de Encarnacion.</t>
  </si>
  <si>
    <t>Linea Telefónica
071-203-413</t>
  </si>
  <si>
    <t>DIRECCION DE AEROPUERTO</t>
  </si>
  <si>
    <t xml:space="preserve">Se solicita mesa de trabajo con la Secretaria de Politicas Linguisticas para realizar tramites de implentacion del Guarani en la institución. </t>
  </si>
  <si>
    <t>Memorandum CyS N° 14/2026. Expediente DINAC N° 236450/2025</t>
  </si>
  <si>
    <t>ADMINISTRACION DE AEROPUERTOS Y AERODROMOS DEL INTERIOR DEL PAIS</t>
  </si>
  <si>
    <t>ID 467.869 - LPN
Construcción de viviendas para aeródromos del interior</t>
  </si>
  <si>
    <t>correo electronico CLAI
Providencia SGCZ
Fotos</t>
  </si>
  <si>
    <t>ID 467.867 - MCN
Construccion de pozo artesiano en Mcal. Estigarribia</t>
  </si>
  <si>
    <t>Incorporar y aplicar las normas y reglamentaciones nacionales, acorde a los estándares internacionales requeridos por la OACI para la aviación civil internacional</t>
  </si>
  <si>
    <t>Medición de Satisfacción del Cliente
PO-CAL-06</t>
  </si>
  <si>
    <t xml:space="preserve"> ∑ % de respuestas marcadas como “Muy Satisfecho” y “Satisfecho” </t>
  </si>
  <si>
    <t>TB-CAL-01 Revision 18
Tablero de Indicadores de Procesos Generales AIM</t>
  </si>
  <si>
    <t xml:space="preserve">Mejora Continua
PO-CAL-03 </t>
  </si>
  <si>
    <r>
      <t xml:space="preserve">(∑ Solicitudes Abiertas – ∑ </t>
    </r>
    <r>
      <rPr>
        <u/>
        <sz val="11"/>
        <color theme="1"/>
        <rFont val="Calibri"/>
        <family val="2"/>
        <scheme val="minor"/>
      </rPr>
      <t>Solicitudes Atrasadas)</t>
    </r>
    <r>
      <rPr>
        <sz val="11"/>
        <color theme="1"/>
        <rFont val="Calibri"/>
        <family val="2"/>
        <scheme val="minor"/>
      </rPr>
      <t xml:space="preserve">
 (∑ Solicitudes Totales) x 100%</t>
    </r>
  </si>
  <si>
    <t>Mejora Continua
PO-CAL-04</t>
  </si>
  <si>
    <r>
      <t xml:space="preserve">(∑ Solicitudes Cerradas – ∑ </t>
    </r>
    <r>
      <rPr>
        <u/>
        <sz val="11"/>
        <color theme="1"/>
        <rFont val="Calibri"/>
        <family val="2"/>
        <scheme val="minor"/>
      </rPr>
      <t xml:space="preserve">Solicitudes No Eficaces) </t>
    </r>
    <r>
      <rPr>
        <sz val="11"/>
        <color theme="1"/>
        <rFont val="Calibri"/>
        <family val="2"/>
        <scheme val="minor"/>
      </rPr>
      <t xml:space="preserve">
 (∑ Solicitudes Cerradas) x 100%</t>
    </r>
  </si>
  <si>
    <t>Tratamiento de Reclamos y Sugerencias
PO-CAL-05</t>
  </si>
  <si>
    <r>
      <rPr>
        <u/>
        <sz val="11"/>
        <color theme="1"/>
        <rFont val="Calibri"/>
        <family val="2"/>
        <scheme val="minor"/>
      </rPr>
      <t xml:space="preserve">Reclamos cerrados </t>
    </r>
    <r>
      <rPr>
        <sz val="11"/>
        <color theme="1"/>
        <rFont val="Calibri"/>
        <family val="2"/>
        <scheme val="minor"/>
      </rPr>
      <t xml:space="preserve">
(Total de Reclamos) x 100% </t>
    </r>
  </si>
  <si>
    <t xml:space="preserve">Proveer el Servicio de Información Aeronáutica, cumpliendo los requisitos relacionados a la Seguridad Operacional, incrementando la eficiencia y capacidad de los servicios, mediante la implementación de un Sistema de Calidad certificado.   </t>
  </si>
  <si>
    <t>Todos los procesos del SGC</t>
  </si>
  <si>
    <t>Ejecutar un Plan de Capacitación, buscando que el personal técnico aeronáutico reúna capacidades debidamente certificadas para la máxima seguridad y eficiencia de su gestión.</t>
  </si>
  <si>
    <t>Detección y Evaluación de Competencia de funcionarios 
PO-CAL-07</t>
  </si>
  <si>
    <t>Elaboración y Publicación de Productos de Información Aeronáutica
PO-AIM-03</t>
  </si>
  <si>
    <t>Cantidad de reclamos por error o inconsistencias en productos de información aeronáutica (AIS)</t>
  </si>
  <si>
    <t>Elaboración de Cartas Aeronáuticas
PO-AIM-06
Construcción de Procedimientos de Vuelo Visual y por Instrumento
PO-AIM-07</t>
  </si>
  <si>
    <t>Cantidad de reclamos por error o inconsistencias en información de MAP</t>
  </si>
  <si>
    <t>Iniciación y Emisión de NOTAM
PO-AIM-01</t>
  </si>
  <si>
    <t>Cantidad de reclamos por error en la información del NOTAM</t>
  </si>
  <si>
    <t>Preparación de Boletín de Información Previa al Vuelo
PO-AIM-02</t>
  </si>
  <si>
    <t>Cantidad de reclamos por error en la información del PIB</t>
  </si>
  <si>
    <t>Cantidad de discrepancias detectadas en la información, en la validación con el avión laboratorio</t>
  </si>
  <si>
    <t>Análisis de Obstáculos
PO-AIM-10</t>
  </si>
  <si>
    <r>
      <rPr>
        <u/>
        <sz val="11"/>
        <color theme="1"/>
        <rFont val="Calibri"/>
        <family val="2"/>
        <scheme val="minor"/>
      </rPr>
      <t>Capacitaciones realizadas</t>
    </r>
    <r>
      <rPr>
        <sz val="11"/>
        <color theme="1"/>
        <rFont val="Calibri"/>
        <family val="2"/>
        <scheme val="minor"/>
      </rPr>
      <t xml:space="preserve">
 Capacitaciones Planificadas x 100%</t>
    </r>
  </si>
  <si>
    <r>
      <t xml:space="preserve">Cantidad de solicitudes respondidas en el plazo </t>
    </r>
    <r>
      <rPr>
        <u/>
        <sz val="11"/>
        <color theme="1"/>
        <rFont val="Calibri"/>
        <family val="2"/>
        <scheme val="minor"/>
      </rPr>
      <t xml:space="preserve">establecido (30 días hábiles) </t>
    </r>
    <r>
      <rPr>
        <sz val="11"/>
        <color theme="1"/>
        <rFont val="Calibri"/>
        <family val="2"/>
        <scheme val="minor"/>
      </rPr>
      <t xml:space="preserve">
Cantidad de solicitudes recibidas</t>
    </r>
  </si>
  <si>
    <t>Línea Transversal del Plan Nacional de Desarrollo 2050 - PND 2050: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</si>
  <si>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</si>
  <si>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Línea Transversal del Plan Nacional de Desarrollo 2050 - PND 2050: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</si>
  <si>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Línea Transversal del Plan Nacional de Desarrollo 2050 - PND 2050: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</si>
  <si>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44 cursos culminados</t>
  </si>
  <si>
    <t>675 alumnos capacitados</t>
  </si>
  <si>
    <t>Conforme a la solicitud, en esta etapa dieron su examen respectivo el Presidente, Directores, Coordinadores, Asesores, Auditor General, Gerentes, Jefes de Departamentos y Secretaria Tecnica, totalizando 315 de los 276 y con un resultado y efectividad del 88% del universo de los cargos superiores que ocupan, al corte del cierre del mes de Junio/2026.</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</si>
  <si>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</si>
  <si>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 xml:space="preserve"> a) Población nacional mejor informada y protegida;                          b) Operaciones aéreas seguras.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</si>
  <si>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</si>
  <si>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Resolución DINAC N° 620/2026 de fecha 30 de abril de 2026.</t>
  </si>
  <si>
    <t>Aprobación del Procedimiento Administrativo de Buzones Físicos y Digital de quejas, reclamos, sugerencias, reconocimientos y/o felicitaciones  (QRSR) Version 01 de la Dirección Nacional de Aeronáutica Civil</t>
  </si>
  <si>
    <r>
      <rPr>
        <b/>
        <sz val="11"/>
        <color theme="1"/>
        <rFont val="Calibri"/>
        <family val="2"/>
        <scheme val="minor"/>
      </rPr>
      <t>Buzon Digital (Unico):</t>
    </r>
    <r>
      <rPr>
        <sz val="11"/>
        <color theme="1"/>
        <rFont val="Calibri"/>
        <family val="2"/>
        <scheme val="minor"/>
      </rPr>
      <t xml:space="preserve"> Unidad de Transparencia y Anticorrupcion</t>
    </r>
  </si>
  <si>
    <r>
      <rPr>
        <b/>
        <sz val="11"/>
        <color theme="1"/>
        <rFont val="Calibri"/>
        <family val="2"/>
        <scheme val="minor"/>
      </rPr>
      <t xml:space="preserve">Buzones Fisicos: </t>
    </r>
    <r>
      <rPr>
        <sz val="11"/>
        <color theme="1"/>
        <rFont val="Calibri"/>
        <family val="2"/>
        <scheme val="minor"/>
      </rPr>
      <t>Direccion de Aeropuertos, Direccion de Aeronautica, Direccion de Meteorologia e Hidrologia, Insituto Nacional de Aeronautica Civil (INAC), Aerodromos del Interior</t>
    </r>
  </si>
  <si>
    <t xml:space="preserve">https://aisp.dinac.gov.py:2040/login </t>
  </si>
  <si>
    <t>Dependencias Responsables del Canal de Participación</t>
  </si>
  <si>
    <t>Resolución DINAC N° 620/2026</t>
  </si>
  <si>
    <r>
      <t xml:space="preserve">Memorandum Nº 34/2026 de fecha: 07/05/2026, remitido a las areas misionales y de apoyo, </t>
    </r>
    <r>
      <rPr>
        <sz val="12"/>
        <color theme="1"/>
        <rFont val="Calibri"/>
        <family val="2"/>
        <scheme val="minor"/>
      </rPr>
      <t>solicitando realizar diligencias en el marco del cumplimiento de la Circular DGIT Nº 04/2026 de fecha 20 de abril, para la implementacion de la Herramienta de Diagnostico THE INTEGRITY APP - CRONOGRAMA 2026</t>
    </r>
  </si>
  <si>
    <t>Fortalecer las capacidades técnicas en el uso de herramientas de velocimetría no invasivas, las cuales representan una solución eficiente para la medición de caudales en condiciones complejas</t>
  </si>
  <si>
    <t>Aprender técnicas en el uso de herramientas de velocimetría no invasivas</t>
  </si>
  <si>
    <t xml:space="preserve">Comprender la Hidrologia Isotopica </t>
  </si>
  <si>
    <t>Aplicacion de la hidrología isotópica para el estudio del recurso hídrico en Paraguay</t>
  </si>
  <si>
    <t>****</t>
  </si>
  <si>
    <t>Indicar el sistema de monitoreo meteorológico e hidrológico en funcionamiento</t>
  </si>
  <si>
    <t xml:space="preserve">Monitoreo meteorológico e hidrológico. </t>
  </si>
  <si>
    <t>Identificar la respuesta del río Paraguay en las estaciones hidrométricas ubicadas a lo largo de su curso, abarcando los sectores de la Cuenca Río Paraguay.</t>
  </si>
  <si>
    <t xml:space="preserve">Analizar el aumento del nivel de Rio Paraguay. </t>
  </si>
  <si>
    <t>***</t>
  </si>
  <si>
    <t>https://docs.google.com/document/d/1JGTJYHhWbdEZmwNcMp-zq_I8EWckIdjI/edit?usp=sharing&amp;ouid=109546828779547289811&amp;rtpof=true&amp;sd=true</t>
  </si>
  <si>
    <t>Realizar los trabajos mantenimiento preventivo y correctivo de los equipos hidrológicos y la colecta de agua isotópica de Aeropuerto de Minga Guazú – ALTO PARANÁ Y SO 1ª MM JORGE CARRERA - PUERTO TIGRE, ubicadas en el Dpto. de Canindeyú</t>
  </si>
  <si>
    <t>Realizar antenimiento preventivo y correctivo de los equipos hidrológico</t>
  </si>
  <si>
    <t>*****</t>
  </si>
  <si>
    <t>Proyecto OIEA-PAR 7002 "Asegurando la Disponibilidad de Recursos Hidricos Subterráneos en Paraguay" Disertante Dr, Ricardo Sánchez Murillo</t>
  </si>
  <si>
    <t>Asegurar la Disponibilidad de Recursos Hidricos Subterráneos en Paraguay</t>
  </si>
  <si>
    <t xml:space="preserve">Orientar, supervisar, evaluar y velar por la seguridad del estudiante durante su práctica profesional. 
</t>
  </si>
  <si>
    <t>Integrar al pasante en las rutinas de trabajo, establecer un plan de actividades, facilitar su aprendizaje y reportar su desempeño a talentos Humanos de la DINAC.</t>
  </si>
  <si>
    <t xml:space="preserve">En proceso </t>
  </si>
  <si>
    <t>Programa Anual de Contrataciones (PAC) Ejercicio Fiscal 2026, correspondiente a la Actividad 1,1,4 - SERVICIOS METEOROLOGICOS. APROBADO SEGÚN REOLUCION N° 395/2026</t>
  </si>
  <si>
    <t>en proceso</t>
  </si>
  <si>
    <t xml:space="preserve">En el marco del proyecto ENANDES+, la capacidad de procesar, analizar y visualizar datos meteorológicos y climáticos de manera precisa es fundamental para aumentarla resiliencia de las comunidades ante la variabilidad del clima.
</t>
  </si>
  <si>
    <t xml:space="preserve">Visita guiada al CMN a alumnos de la carrera de Agronomia de la Universidad San Carlos.
</t>
  </si>
  <si>
    <t>Reunion de trabajo con el (Director, Sub Director , Gerentes y jefes de Dpto.), para llenado de planillas relacionadas con procesos establecidos por el MECIP</t>
  </si>
  <si>
    <t>https://www.dinac.gov.py/v3/index.php/mecip/itemlist/category/190-acuerdos-y-compromisos-eticos</t>
  </si>
  <si>
    <t>Comisión de servicio para mantenimiento de los equipos hidrológicos e hidrogeológicos activos de la Red de la DMH-DINAC y del Proyecto PAR7002.</t>
  </si>
  <si>
    <t xml:space="preserve">Comisión de servicio
al Departamentos de Itapua; a los efectos de realizar trabajos de
mantenimiento preventivo, correctivo y visita tecnica a las Estaciones
Hidrometeorológicas. </t>
  </si>
  <si>
    <t xml:space="preserve">mantenimiento preventivo, correctivo </t>
  </si>
  <si>
    <t> Verificación del funcionamiento del equipo de medición Y relevamiento en el Puente Ka'a Jovai, , sobre el río Monday</t>
  </si>
  <si>
    <t>Instalacion de equipo de medición</t>
  </si>
  <si>
    <t>Presentar las perspectivas hidroclimáticas trimestrales.</t>
  </si>
  <si>
    <t>https://www.meteorologia.gov.py/wp-content/uploads/2026/06/INFORME-FINAL_II-FORO-HIDROCLIMATICO_UCA-2026-1.pdf</t>
  </si>
  <si>
    <t xml:space="preserve">Capacitación Virtual: "La Armonía de comunicar "                                                                                                                                                                                                              </t>
  </si>
  <si>
    <t>Capacitaciones varias</t>
  </si>
  <si>
    <t>Curso Virtual: "Fundamentos, co-diseño y generación de productos climáticos"</t>
  </si>
  <si>
    <t>Taller de capacitación: Aprender a Decidir</t>
  </si>
  <si>
    <t xml:space="preserve">Gerencia de pronósticos hidrológicos. </t>
  </si>
  <si>
    <t>Comisión de servicio a Puerto Tigre y Minga Guazú</t>
  </si>
  <si>
    <t>Apoyo ténico a la Gerencia de Observaciones Hidrológicas</t>
  </si>
  <si>
    <t>Comisión de servicio a Puertos de Pilar y Alberdi</t>
  </si>
  <si>
    <t>Certificación bajo la norma ISO 9001:2015</t>
  </si>
  <si>
    <t>Estandarización de los Procesos</t>
  </si>
  <si>
    <t>Proceso de Certificación Fase 1 del Sistema de Gestión de Calidad de los Servicios Meteorológicos Aeronáuticos bajo la norma ISO 9001:2015</t>
  </si>
  <si>
    <t>INFORME CONCENTRADO DE AUDITORÍA DE CERTIFICACIÓN FASE 1 - SGS PARAGUAY</t>
  </si>
  <si>
    <t>Mantenimiento del Sistema de Calidad</t>
  </si>
  <si>
    <t>Levantamiento de hallazgos (elaboración y firma de Carta Acuerdo ATS-MET)- Cumplimiento de la Normativa vigente - Competencia del personal - Verificación del Sistema de Gestión de Calidad (QMS)</t>
  </si>
  <si>
    <t>INFORME PRESENTADO A LA DMH</t>
  </si>
  <si>
    <t>Cumplimiento de la Normativa vigente - Competencia del personal - Verificación del Sistema de Gestión de Calidad (QMS)</t>
  </si>
  <si>
    <t>GESTION PARA LA PARTICIPACION EN EL FORO HIDROCLIMÁTICO - CAAGUAZU</t>
  </si>
  <si>
    <t xml:space="preserve">GESTIÓN DE DOCUMENTOS TÉCNICOS – LLAMADO   “ADQUISICION DE INSUMOS PARA RADIO SONDA” ID Nº 483709 </t>
  </si>
  <si>
    <t xml:space="preserve">MANTENER OPERATIVA EL LANZAMIENTO DE RADIO SONDAS </t>
  </si>
  <si>
    <t>BRINDAR INFORMACIÓN DIARIA DEL PERFIL VERTICAL DE LA ATMÓSFERA</t>
  </si>
  <si>
    <t xml:space="preserve">PROVEER DATOS E INFORMACION OPORTUNA </t>
  </si>
  <si>
    <t>https://weather.uwyo.edu/upperair/sounding.shtml</t>
  </si>
  <si>
    <t xml:space="preserve">GESTIÓN DE DOCUMENTOS TÉCNICOS – LLAMADO   “SERVICIO DE COMUNICACIÓN PARA EL ACCESO AL SISTEMA DE DETECCIÓN DE RAYOS DE LA DMH” ID Nº 483835 </t>
  </si>
  <si>
    <t xml:space="preserve">MANTENER OPERATIVO EL SISTEMA DE DETECCIÓN DE DESCARGAS ATMOSFÉRICAS </t>
  </si>
  <si>
    <t>BRINDAR DATOS E INFORMACIÓN ACERCA DE LAS DESCARGAS ELÉCTRICAS EN EL PAÍS Y EN LA REGIÓN</t>
  </si>
  <si>
    <t>https://www.contrataciones.gov.py/licitaciones/planificacion/1f11e3d2-075d-67e4-9b49-132f773f8223.html</t>
  </si>
  <si>
    <t>GESTIÓN DE DOCUMENTOS TÉCNICOS – LLAMADO   “SUSCRIPCION DE SERVICIO IA PARA DESARROLLO - DMH” ID Nº 483798</t>
  </si>
  <si>
    <t>DOTAR DE HERRAMIENTAS QUE FACILITEN LA GENERACIÓN DE PRODUCTOS</t>
  </si>
  <si>
    <t>BRINDAR HERRAMIENTAS QUE FACILITEN LA AUTOMATIZACIÓN DE TAREAS Y GENERACIÓN DE NUEVOS PRODCUTOS</t>
  </si>
  <si>
    <t>FUNCIONARIOS DE LA DMH-DINAC Y COMUNIDAD NACIONAL</t>
  </si>
  <si>
    <t xml:space="preserve">OPTIMIZACIÓN DE GENERACIÓN DE PRODUCTOS </t>
  </si>
  <si>
    <t>https://www.contrataciones.gov.py/licitaciones/planificacion/1f11e1f5-4d36-6f60-bb74-553dff7e4eb5.html</t>
  </si>
  <si>
    <t xml:space="preserve">GESTION PARA LA PARTICIPACIÓN DE LA Reunión de planificación técnica para la implementación del SWFP en la cuenca del Plata (América del Sur), en Brasilia, Brasil. </t>
  </si>
  <si>
    <t>CONTRIBUIR AL ESTABLECIMIENTO DE UN GRUPO DE TRABAJO INTERNACIONAL</t>
  </si>
  <si>
    <t>BRINDAR A LOS TÉCNICOS UNA PLATAFORMA Y ESPACIO DE TRABAJO DE COORDINACIÓN ANTE LOS EVENTOS METEOROLÓGICOS SEVEROS EN LA REGIÓN</t>
  </si>
  <si>
    <t>FUNCIONARIOS DE LA DMH-DINAC, COMUNIDAD NACIONAL E INTERNACIONAL</t>
  </si>
  <si>
    <t>Resolución DINAC 537/2026</t>
  </si>
  <si>
    <t>Edición de anuario Climatológico: Gestión de datos meterológicos de la DMH todo el año 2025, así como elaboración de mapas a diferentes escalas temporales.</t>
  </si>
  <si>
    <t>Poner a disposición de los usuarios los resultados del análisis estadístico de las principales variables meteorológicas registradas durante cada año.</t>
  </si>
  <si>
    <t>Operativizar los Servicios Climáicos</t>
  </si>
  <si>
    <t>Usuarios en general</t>
  </si>
  <si>
    <t>El anuario 2025 en revisión.</t>
  </si>
  <si>
    <t>Monitoreo diario de Precipitaciones: Gestión de datos de precipitación diara de las estaciones meteorológicas covencionales de la rede de la DMH.</t>
  </si>
  <si>
    <t>Boletín Climatologico mensual: Gestión de datos e informes nacionales, regionales y global para elaborar informes mensual y mapas a escala mensual.</t>
  </si>
  <si>
    <t>Boletín Climatologico trimestral. Gestión de datos e informes nacionales, regionales y global para elaborar informes trimestral y mapas a escala trimestral.</t>
  </si>
  <si>
    <t xml:space="preserve"> De Abril a Junio=448,609 28,4%                                         </t>
  </si>
  <si>
    <t xml:space="preserve">PROPORCIONAR INFORMACIÓN OPORTUNA PARA SALVAGUARDAR LA VIDA Y LOS BIENES. </t>
  </si>
  <si>
    <t>Mantenimiento de los equipos hidrológicos e hidrogeológico</t>
  </si>
  <si>
    <t>PROPORCIONAR INFORMACIÓN METEOROLÓGICA ESTANDARIZADA A LA COMUNIDAD NACIONAL E INTERNACIONAL</t>
  </si>
  <si>
    <t>DIRECCION DE METEOROLOGIA E HIDROLOGIA</t>
  </si>
  <si>
    <t>FOTOS</t>
  </si>
  <si>
    <t xml:space="preserve">Capacitaciones realizadas y el Llenado de la APP
  </t>
  </si>
  <si>
    <t xml:space="preserve">https://www.meteorologia.gov.py/nivel-rio/indexautomatica.php </t>
  </si>
  <si>
    <t xml:space="preserve">https://www.meteorologia.gov.py/emas/ </t>
  </si>
  <si>
    <t>Resolución DINAC N° 579/2026</t>
  </si>
  <si>
    <t>INSPECCIÓN DE CENTROS DE INSTRUCCIÓN (CIAC) N° 006 DELCAR; 
Inspeccion de Vigilancia al CIAC -    N° 005 - INAC
Inspeccion de Vigilancia al aeródromo CIF Ferreira utilizado por el CIAC 008 CCAP;   
Inspeccion de Vigilancia al CIAC -     N° 012 - PZ FLIGHT; 
 Inspeccion de Vigilancia al aeródromo Katuete                                                                                                                                                                                                                                                                                                                                                                                                                                                                                                                                                            utilizado por el CIAC 018 A&amp;M Aviacion; 
Inspeccion de Vigilancia al Salon municipal de la Ciudad de Encarnacion  utilizado por el CIAC 005 -INAC; 
Inspeccion de Vigilancia al aeródromo Campiñas Verdes utilizado por el CIAC 015 Chakair;   
Inspeccion de Vigilancia al CIAC 011 - AMERICAN Sede Luque;
Inspeccion de Vigilancia al CIAC -                                                    N° 016 - SKY GUARANI; 
Inspeccion de Vigilancia al CIAC -                                          N° 008 - CCAP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</si>
</sst>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8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b/>
      <sz val="12"/>
      <color theme="1"/>
      <name val="Calibri"/>
      <family val="2"/>
    </font>
    <font>
      <sz val="11"/>
      <color rgb="FF000000"/>
      <name val="Calibri"/>
      <family val="2"/>
      <scheme val="minor"/>
    </font>
    <font>
      <b/>
      <sz val="12"/>
      <name val="Garamond"/>
      <family val="1"/>
    </font>
    <font>
      <b/>
      <sz val="18"/>
      <color theme="4" tint="-0.499984740745262"/>
      <name val="Calibri"/>
      <family val="2"/>
      <scheme val="minor"/>
    </font>
    <font>
      <b/>
      <sz val="11"/>
      <color rgb="FFFF0000"/>
      <name val="Calibri"/>
      <family val="2"/>
      <scheme val="minor"/>
    </font>
    <font>
      <b/>
      <sz val="11"/>
      <color rgb="FF000000"/>
      <name val="Calibri"/>
      <family val="2"/>
      <scheme val="minor"/>
    </font>
    <font>
      <b/>
      <sz val="9"/>
      <color theme="1"/>
      <name val="Calibri"/>
      <family val="2"/>
      <scheme val="minor"/>
    </font>
    <font>
      <b/>
      <u/>
      <sz val="9"/>
      <color theme="1"/>
      <name val="Calibri"/>
      <family val="2"/>
      <scheme val="minor"/>
    </font>
    <font>
      <sz val="11"/>
      <color rgb="FFFF0000"/>
      <name val="Calibri"/>
      <family val="2"/>
      <scheme val="minor"/>
    </font>
    <font>
      <b/>
      <sz val="12"/>
      <color rgb="FFFF0000"/>
      <name val="Calibri"/>
      <family val="2"/>
      <scheme val="minor"/>
    </font>
    <font>
      <u/>
      <sz val="11"/>
      <color theme="1"/>
      <name val="Calibri"/>
      <family val="2"/>
      <scheme val="minor"/>
    </font>
    <font>
      <sz val="12"/>
      <color theme="1"/>
      <name val="Calibri"/>
      <family val="2"/>
      <scheme val="minor"/>
    </font>
    <font>
      <u/>
      <sz val="11"/>
      <name val="Calibri"/>
      <family val="2"/>
      <scheme val="minor"/>
    </font>
    <font>
      <sz val="11"/>
      <color theme="1"/>
      <name val="Calibri Light"/>
      <family val="2"/>
      <scheme val="major"/>
    </font>
    <font>
      <b/>
      <sz val="14"/>
      <color rgb="FF000000"/>
      <name val="Calibri"/>
      <family val="2"/>
      <scheme val="minor"/>
    </font>
    <font>
      <b/>
      <sz val="12"/>
      <color rgb="FF000000"/>
      <name val="Garamond"/>
      <family val="1"/>
    </font>
    <font>
      <b/>
      <sz val="11"/>
      <name val="Calibri"/>
      <family val="2"/>
      <scheme val="minor"/>
    </font>
    <font>
      <sz val="12"/>
      <color theme="1"/>
      <name val="Calibri"/>
      <family val="2"/>
    </font>
    <font>
      <u/>
      <sz val="8"/>
      <color theme="1"/>
      <name val="Arial"/>
      <family val="2"/>
    </font>
    <font>
      <b/>
      <sz val="12"/>
      <color theme="1"/>
      <name val="Calibri Light"/>
      <family val="2"/>
      <scheme val="major"/>
    </font>
    <font>
      <sz val="11"/>
      <color rgb="FF00000A"/>
      <name val="Calibri"/>
      <family val="2"/>
      <scheme val="minor"/>
    </font>
    <font>
      <b/>
      <u/>
      <sz val="11"/>
      <color theme="1"/>
      <name val="Calibri"/>
      <family val="2"/>
      <scheme val="minor"/>
    </font>
    <font>
      <b/>
      <u/>
      <sz val="11"/>
      <color theme="10"/>
      <name val="Calibri"/>
      <family val="2"/>
      <scheme val="minor"/>
    </font>
  </fonts>
  <fills count="22">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theme="7" tint="0.79998168889431442"/>
        <bgColor rgb="FFB6D7A8"/>
      </patternFill>
    </fill>
    <fill>
      <patternFill patternType="solid">
        <fgColor rgb="FFFF0000"/>
        <bgColor indexed="64"/>
      </patternFill>
    </fill>
    <fill>
      <patternFill patternType="solid">
        <fgColor rgb="FFF8CBAD"/>
        <bgColor indexed="64"/>
      </patternFill>
    </fill>
    <fill>
      <patternFill patternType="solid">
        <fgColor rgb="FF70AD47"/>
        <bgColor indexed="64"/>
      </patternFill>
    </fill>
    <fill>
      <patternFill patternType="solid">
        <fgColor rgb="FFE2EFDA"/>
        <bgColor indexed="64"/>
      </patternFill>
    </fill>
    <fill>
      <patternFill patternType="solid">
        <fgColor rgb="FF5B9BD5"/>
        <bgColor indexed="64"/>
      </patternFill>
    </fill>
    <fill>
      <patternFill patternType="solid">
        <fgColor rgb="FFBDD7EE"/>
        <bgColor indexed="64"/>
      </patternFill>
    </fill>
    <fill>
      <patternFill patternType="solid">
        <fgColor theme="7" tint="0.79998168889431442"/>
        <bgColor theme="0"/>
      </patternFill>
    </fill>
    <fill>
      <patternFill patternType="solid">
        <fgColor theme="7" tint="0.79998168889431442"/>
        <bgColor rgb="FFCCCCCC"/>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bottom/>
      <diagonal/>
    </border>
    <border>
      <left style="thin">
        <color auto="1"/>
      </left>
      <right style="thin">
        <color rgb="FF000000"/>
      </right>
      <top/>
      <bottom style="medium">
        <color indexed="64"/>
      </bottom>
      <diagonal/>
    </border>
    <border>
      <left style="thin">
        <color rgb="FF000000"/>
      </left>
      <right style="thin">
        <color auto="1"/>
      </right>
      <top/>
      <bottom style="medium">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medium">
        <color indexed="64"/>
      </left>
      <right/>
      <top style="thin">
        <color auto="1"/>
      </top>
      <bottom style="double">
        <color indexed="64"/>
      </bottom>
      <diagonal/>
    </border>
    <border>
      <left/>
      <right style="medium">
        <color indexed="64"/>
      </right>
      <top style="thin">
        <color auto="1"/>
      </top>
      <bottom style="double">
        <color indexed="64"/>
      </bottom>
      <diagonal/>
    </border>
    <border>
      <left style="thin">
        <color auto="1"/>
      </left>
      <right style="thin">
        <color rgb="FF000000"/>
      </right>
      <top/>
      <bottom/>
      <diagonal/>
    </border>
    <border>
      <left style="thin">
        <color rgb="FF000000"/>
      </left>
      <right style="thin">
        <color auto="1"/>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auto="1"/>
      </left>
      <right style="thin">
        <color indexed="64"/>
      </right>
      <top style="thin">
        <color rgb="FF000000"/>
      </top>
      <bottom style="thin">
        <color auto="1"/>
      </bottom>
      <diagonal/>
    </border>
    <border>
      <left style="thin">
        <color auto="1"/>
      </left>
      <right style="thin">
        <color auto="1"/>
      </right>
      <top/>
      <bottom style="double">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s>
  <cellStyleXfs count="15">
    <xf numFmtId="0" fontId="0" fillId="0" borderId="0">
      <alignment vertical="center"/>
    </xf>
    <xf numFmtId="9" fontId="43" fillId="0" borderId="0" applyFont="0" applyFill="0" applyBorder="0" applyAlignment="0" applyProtection="0"/>
    <xf numFmtId="0" fontId="41" fillId="0" borderId="0">
      <alignment vertical="center"/>
    </xf>
    <xf numFmtId="0" fontId="57" fillId="0" borderId="0" applyNumberFormat="0" applyFill="0" applyBorder="0" applyAlignment="0" applyProtection="0">
      <alignment vertical="center"/>
    </xf>
    <xf numFmtId="41" fontId="40" fillId="0" borderId="0" applyFont="0" applyFill="0" applyBorder="0" applyAlignment="0" applyProtection="0"/>
    <xf numFmtId="41" fontId="60" fillId="0" borderId="0" applyFont="0" applyFill="0" applyBorder="0" applyAlignment="0" applyProtection="0"/>
    <xf numFmtId="9" fontId="31" fillId="0" borderId="0" applyFont="0" applyFill="0" applyBorder="0" applyAlignment="0" applyProtection="0"/>
    <xf numFmtId="0" fontId="31" fillId="0" borderId="0">
      <alignment vertical="center"/>
    </xf>
    <xf numFmtId="41" fontId="31" fillId="0" borderId="0" applyFont="0" applyFill="0" applyBorder="0" applyAlignment="0" applyProtection="0"/>
    <xf numFmtId="9" fontId="23" fillId="0" borderId="0" applyFont="0" applyFill="0" applyBorder="0" applyAlignment="0" applyProtection="0"/>
    <xf numFmtId="0" fontId="57" fillId="0" borderId="0" applyNumberFormat="0" applyFill="0" applyBorder="0" applyAlignment="0" applyProtection="0">
      <alignment vertical="center"/>
    </xf>
    <xf numFmtId="0" fontId="23" fillId="0" borderId="0">
      <alignment vertical="center"/>
    </xf>
    <xf numFmtId="0" fontId="57" fillId="0" borderId="0" applyNumberFormat="0" applyFill="0" applyBorder="0" applyAlignment="0" applyProtection="0"/>
    <xf numFmtId="0" fontId="14" fillId="0" borderId="0">
      <alignment vertical="center"/>
    </xf>
    <xf numFmtId="0" fontId="3" fillId="0" borderId="0">
      <alignment vertical="center"/>
    </xf>
  </cellStyleXfs>
  <cellXfs count="896">
    <xf numFmtId="0" fontId="0" fillId="0" borderId="0" xfId="0">
      <alignment vertical="center"/>
    </xf>
    <xf numFmtId="0" fontId="45" fillId="0" borderId="0" xfId="0" applyFont="1">
      <alignment vertical="center"/>
    </xf>
    <xf numFmtId="0" fontId="50" fillId="0" borderId="0" xfId="0" applyFont="1">
      <alignment vertical="center"/>
    </xf>
    <xf numFmtId="0" fontId="45" fillId="3" borderId="0" xfId="0" applyFont="1" applyFill="1">
      <alignment vertical="center"/>
    </xf>
    <xf numFmtId="0" fontId="49" fillId="2" borderId="1" xfId="0" applyFont="1" applyFill="1" applyBorder="1" applyAlignment="1" applyProtection="1">
      <alignment horizontal="center" vertical="center" wrapText="1"/>
      <protection locked="0"/>
    </xf>
    <xf numFmtId="0" fontId="45" fillId="0" borderId="0" xfId="0" applyFont="1" applyProtection="1">
      <alignment vertical="center"/>
      <protection locked="0"/>
    </xf>
    <xf numFmtId="0" fontId="50" fillId="2" borderId="1" xfId="0" applyFont="1" applyFill="1" applyBorder="1" applyAlignment="1">
      <alignment horizontal="center" vertical="center"/>
    </xf>
    <xf numFmtId="0" fontId="45" fillId="0" borderId="0" xfId="0" applyFont="1" applyAlignment="1">
      <alignment horizontal="center" vertical="center"/>
    </xf>
    <xf numFmtId="0" fontId="41" fillId="8" borderId="3" xfId="0" applyFont="1" applyFill="1" applyBorder="1" applyAlignment="1">
      <alignment horizontal="right" vertical="center" wrapText="1"/>
    </xf>
    <xf numFmtId="0" fontId="45" fillId="0" borderId="0" xfId="0" applyFont="1" applyAlignment="1">
      <alignment horizontal="right" vertical="center"/>
    </xf>
    <xf numFmtId="0" fontId="36" fillId="8" borderId="2" xfId="0" applyFont="1" applyFill="1" applyBorder="1" applyAlignment="1">
      <alignment horizontal="left" vertical="center" wrapText="1"/>
    </xf>
    <xf numFmtId="0" fontId="45" fillId="0" borderId="0" xfId="0" applyFont="1">
      <alignment vertical="center"/>
    </xf>
    <xf numFmtId="0" fontId="45" fillId="0" borderId="0" xfId="0" applyFont="1" applyProtection="1">
      <alignment vertical="center"/>
      <protection locked="0"/>
    </xf>
    <xf numFmtId="0" fontId="45" fillId="8" borderId="0" xfId="0" applyFont="1" applyFill="1">
      <alignment vertical="center"/>
    </xf>
    <xf numFmtId="0" fontId="24" fillId="8" borderId="1" xfId="0" applyFont="1" applyFill="1" applyBorder="1" applyAlignment="1" applyProtection="1">
      <alignment horizontal="center" vertical="center" wrapText="1"/>
      <protection locked="0"/>
    </xf>
    <xf numFmtId="0" fontId="49" fillId="2" borderId="21" xfId="0" applyFont="1" applyFill="1" applyBorder="1" applyAlignment="1">
      <alignment horizontal="center" vertical="center"/>
    </xf>
    <xf numFmtId="0" fontId="57" fillId="8" borderId="22" xfId="3" applyFont="1" applyFill="1" applyBorder="1" applyAlignment="1">
      <alignment horizontal="center" vertical="center" wrapText="1"/>
    </xf>
    <xf numFmtId="0" fontId="27" fillId="8" borderId="4" xfId="0" applyFont="1" applyFill="1" applyBorder="1" applyAlignment="1">
      <alignment horizontal="center" vertical="center" wrapText="1"/>
    </xf>
    <xf numFmtId="0" fontId="45" fillId="9" borderId="25" xfId="0" applyFont="1" applyFill="1" applyBorder="1" applyAlignment="1">
      <alignment horizontal="center" vertical="center"/>
    </xf>
    <xf numFmtId="0" fontId="45" fillId="9" borderId="26" xfId="0" applyFont="1" applyFill="1" applyBorder="1" applyAlignment="1">
      <alignment horizontal="center" vertical="center"/>
    </xf>
    <xf numFmtId="0" fontId="45" fillId="9" borderId="27" xfId="0" applyFont="1" applyFill="1" applyBorder="1" applyAlignment="1">
      <alignment horizontal="center" vertical="center"/>
    </xf>
    <xf numFmtId="0" fontId="45" fillId="9" borderId="16" xfId="0" applyFont="1" applyFill="1" applyBorder="1" applyAlignment="1">
      <alignment horizontal="center" vertical="center"/>
    </xf>
    <xf numFmtId="0" fontId="45" fillId="9" borderId="0" xfId="0" applyFont="1" applyFill="1" applyBorder="1" applyAlignment="1">
      <alignment horizontal="center" vertical="center"/>
    </xf>
    <xf numFmtId="0" fontId="45" fillId="9" borderId="17" xfId="0" applyFont="1" applyFill="1" applyBorder="1" applyAlignment="1">
      <alignment horizontal="center" vertical="center"/>
    </xf>
    <xf numFmtId="0" fontId="17" fillId="8" borderId="1" xfId="0" applyFont="1" applyFill="1" applyBorder="1" applyAlignment="1" applyProtection="1">
      <alignment horizontal="center" vertical="center" wrapText="1"/>
      <protection locked="0"/>
    </xf>
    <xf numFmtId="0" fontId="47" fillId="8" borderId="33" xfId="0" applyFont="1" applyFill="1" applyBorder="1" applyAlignment="1">
      <alignment horizontal="center" vertical="center"/>
    </xf>
    <xf numFmtId="0" fontId="49" fillId="8" borderId="34" xfId="0" applyFont="1" applyFill="1" applyBorder="1" applyAlignment="1">
      <alignment horizontal="center" vertical="center"/>
    </xf>
    <xf numFmtId="0" fontId="49" fillId="8" borderId="34" xfId="0" applyFont="1" applyFill="1" applyBorder="1" applyAlignment="1">
      <alignment horizontal="right" vertical="center"/>
    </xf>
    <xf numFmtId="0" fontId="45" fillId="8" borderId="35" xfId="0" applyFont="1" applyFill="1" applyBorder="1" applyAlignment="1">
      <alignment horizontal="center" vertical="center"/>
    </xf>
    <xf numFmtId="0" fontId="61" fillId="8" borderId="33" xfId="0" applyFont="1" applyFill="1" applyBorder="1" applyAlignment="1">
      <alignment horizontal="center" vertical="center"/>
    </xf>
    <xf numFmtId="0" fontId="61" fillId="8" borderId="34" xfId="0" applyFont="1" applyFill="1" applyBorder="1" applyAlignment="1">
      <alignment horizontal="center" vertical="center"/>
    </xf>
    <xf numFmtId="0" fontId="56" fillId="8" borderId="34" xfId="0" applyFont="1" applyFill="1" applyBorder="1" applyAlignment="1">
      <alignment horizontal="center" vertical="center"/>
    </xf>
    <xf numFmtId="0" fontId="55" fillId="8" borderId="1" xfId="0" applyFont="1" applyFill="1" applyBorder="1" applyAlignment="1">
      <alignment horizontal="center" vertical="center" wrapText="1"/>
    </xf>
    <xf numFmtId="9" fontId="55" fillId="8" borderId="1" xfId="0" applyNumberFormat="1" applyFont="1" applyFill="1" applyBorder="1" applyAlignment="1">
      <alignment horizontal="center" vertical="center" wrapText="1"/>
    </xf>
    <xf numFmtId="0" fontId="55" fillId="11" borderId="1" xfId="13" applyFont="1" applyFill="1" applyBorder="1" applyAlignment="1">
      <alignment horizontal="center" vertical="center" wrapText="1"/>
    </xf>
    <xf numFmtId="9" fontId="55" fillId="11" borderId="1" xfId="13" applyNumberFormat="1" applyFont="1" applyFill="1" applyBorder="1" applyAlignment="1">
      <alignment horizontal="center" vertical="center" wrapText="1"/>
    </xf>
    <xf numFmtId="0" fontId="21" fillId="8"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49" fillId="2" borderId="1" xfId="0" applyFont="1" applyFill="1" applyBorder="1" applyAlignment="1">
      <alignment horizontal="center" vertical="center" wrapText="1"/>
    </xf>
    <xf numFmtId="0" fontId="48" fillId="8" borderId="21" xfId="0" applyFont="1" applyFill="1" applyBorder="1" applyAlignment="1">
      <alignment horizontal="center" vertical="center"/>
    </xf>
    <xf numFmtId="0" fontId="49" fillId="4" borderId="21" xfId="0" applyFont="1" applyFill="1" applyBorder="1" applyAlignment="1">
      <alignment horizontal="center" vertical="top" wrapText="1"/>
    </xf>
    <xf numFmtId="0" fontId="41" fillId="8" borderId="21" xfId="0" applyFont="1" applyFill="1" applyBorder="1" applyAlignment="1">
      <alignment horizontal="center" vertical="center" wrapText="1"/>
    </xf>
    <xf numFmtId="0" fontId="55" fillId="8" borderId="0" xfId="0" applyFont="1" applyFill="1" applyBorder="1">
      <alignment vertical="center"/>
    </xf>
    <xf numFmtId="0" fontId="32" fillId="8" borderId="23" xfId="0" applyFont="1" applyFill="1" applyBorder="1" applyAlignment="1">
      <alignment horizontal="center" vertical="center"/>
    </xf>
    <xf numFmtId="0" fontId="29" fillId="8" borderId="23"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49" fillId="2" borderId="21" xfId="0" applyFont="1" applyFill="1" applyBorder="1" applyAlignment="1">
      <alignment horizontal="center" vertical="center" wrapText="1"/>
    </xf>
    <xf numFmtId="0" fontId="14" fillId="8" borderId="21" xfId="0" applyFont="1" applyFill="1" applyBorder="1" applyAlignment="1">
      <alignment horizontal="center" vertical="center"/>
    </xf>
    <xf numFmtId="0" fontId="53" fillId="2" borderId="31"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22" xfId="0" applyFont="1" applyFill="1" applyBorder="1" applyAlignment="1">
      <alignment horizontal="center" vertical="center"/>
    </xf>
    <xf numFmtId="0" fontId="21" fillId="8" borderId="21" xfId="0" applyFont="1" applyFill="1" applyBorder="1" applyAlignment="1">
      <alignment horizontal="center" vertical="center"/>
    </xf>
    <xf numFmtId="0" fontId="49" fillId="2" borderId="30" xfId="0" applyFont="1" applyFill="1" applyBorder="1" applyAlignment="1">
      <alignment horizontal="center" vertical="center"/>
    </xf>
    <xf numFmtId="0" fontId="49" fillId="2" borderId="8" xfId="0" applyFont="1" applyFill="1" applyBorder="1" applyAlignment="1">
      <alignment horizontal="center" vertical="center"/>
    </xf>
    <xf numFmtId="0" fontId="49" fillId="2" borderId="8" xfId="0" applyFont="1" applyFill="1" applyBorder="1" applyAlignment="1">
      <alignment horizontal="center" vertical="center" wrapText="1"/>
    </xf>
    <xf numFmtId="0" fontId="49" fillId="2" borderId="32" xfId="0" applyFont="1" applyFill="1" applyBorder="1" applyAlignment="1">
      <alignment horizontal="center" vertical="center" wrapText="1"/>
    </xf>
    <xf numFmtId="0" fontId="49" fillId="6" borderId="31" xfId="0" applyFont="1" applyFill="1" applyBorder="1" applyAlignment="1">
      <alignment horizontal="center" vertical="center"/>
    </xf>
    <xf numFmtId="0" fontId="62" fillId="15" borderId="53" xfId="0" applyFont="1" applyFill="1" applyBorder="1">
      <alignment vertical="center"/>
    </xf>
    <xf numFmtId="0" fontId="75" fillId="18" borderId="44" xfId="0" applyFont="1" applyFill="1" applyBorder="1" applyAlignment="1">
      <alignment horizontal="center" vertical="center"/>
    </xf>
    <xf numFmtId="0" fontId="75" fillId="18" borderId="35" xfId="0" applyFont="1" applyFill="1" applyBorder="1" applyAlignment="1">
      <alignment horizontal="center" vertical="center"/>
    </xf>
    <xf numFmtId="0" fontId="62" fillId="19" borderId="53" xfId="0" applyFont="1" applyFill="1" applyBorder="1">
      <alignment vertical="center"/>
    </xf>
    <xf numFmtId="0" fontId="62" fillId="0" borderId="53" xfId="0" applyFont="1" applyBorder="1" applyAlignment="1">
      <alignment horizontal="center" vertical="center"/>
    </xf>
    <xf numFmtId="0" fontId="62" fillId="0" borderId="1" xfId="0" applyFont="1" applyBorder="1" applyAlignment="1">
      <alignment horizontal="center" vertical="center"/>
    </xf>
    <xf numFmtId="0" fontId="62" fillId="8" borderId="1" xfId="0" applyFont="1" applyFill="1" applyBorder="1" applyAlignment="1">
      <alignment horizontal="center" vertical="center"/>
    </xf>
    <xf numFmtId="0" fontId="75" fillId="16" borderId="52" xfId="0" applyFont="1" applyFill="1" applyBorder="1" applyAlignment="1">
      <alignment horizontal="center" vertical="center"/>
    </xf>
    <xf numFmtId="0" fontId="75" fillId="16" borderId="27" xfId="0" applyFont="1" applyFill="1" applyBorder="1" applyAlignment="1">
      <alignment horizontal="center" vertical="center"/>
    </xf>
    <xf numFmtId="0" fontId="62" fillId="17" borderId="1" xfId="0" applyFont="1" applyFill="1" applyBorder="1" applyAlignment="1">
      <alignment horizontal="center" vertical="center"/>
    </xf>
    <xf numFmtId="0" fontId="62" fillId="17" borderId="54" xfId="0" applyFont="1" applyFill="1" applyBorder="1">
      <alignment vertical="center"/>
    </xf>
    <xf numFmtId="0" fontId="62" fillId="17" borderId="55" xfId="0" applyFont="1" applyFill="1" applyBorder="1" applyAlignment="1">
      <alignment horizontal="center" vertical="center"/>
    </xf>
    <xf numFmtId="0" fontId="62" fillId="0" borderId="21" xfId="0" applyFont="1" applyBorder="1">
      <alignment vertical="center"/>
    </xf>
    <xf numFmtId="0" fontId="62" fillId="17" borderId="21" xfId="0" applyFont="1" applyFill="1" applyBorder="1">
      <alignment vertical="center"/>
    </xf>
    <xf numFmtId="0" fontId="62" fillId="0" borderId="57" xfId="0" applyFont="1" applyBorder="1">
      <alignment vertical="center"/>
    </xf>
    <xf numFmtId="0" fontId="62" fillId="0" borderId="58" xfId="0" applyFont="1" applyBorder="1" applyAlignment="1">
      <alignment horizontal="center" vertical="center"/>
    </xf>
    <xf numFmtId="0" fontId="62" fillId="19" borderId="19" xfId="0" applyFont="1" applyFill="1" applyBorder="1" applyAlignment="1">
      <alignment horizontal="center" vertical="center"/>
    </xf>
    <xf numFmtId="0" fontId="62" fillId="0" borderId="19" xfId="0" applyFont="1" applyBorder="1" applyAlignment="1">
      <alignment horizontal="center" vertical="center"/>
    </xf>
    <xf numFmtId="0" fontId="75" fillId="14" borderId="17" xfId="0" applyFont="1" applyFill="1" applyBorder="1" applyAlignment="1">
      <alignment horizontal="center" vertical="center"/>
    </xf>
    <xf numFmtId="0" fontId="14" fillId="8"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49" fillId="2" borderId="22" xfId="0" applyFont="1" applyFill="1" applyBorder="1" applyAlignment="1">
      <alignment horizontal="center" vertical="center" wrapText="1"/>
    </xf>
    <xf numFmtId="0" fontId="14" fillId="8" borderId="21" xfId="0" applyFont="1" applyFill="1" applyBorder="1" applyAlignment="1">
      <alignment horizontal="center" vertical="center" wrapText="1"/>
    </xf>
    <xf numFmtId="3" fontId="56" fillId="8" borderId="1" xfId="0" applyNumberFormat="1" applyFont="1" applyFill="1" applyBorder="1">
      <alignment vertical="center"/>
    </xf>
    <xf numFmtId="0" fontId="56" fillId="8" borderId="33" xfId="0" applyFont="1" applyFill="1" applyBorder="1" applyAlignment="1">
      <alignment horizontal="center" vertical="center"/>
    </xf>
    <xf numFmtId="3" fontId="56" fillId="8" borderId="34" xfId="0" applyNumberFormat="1" applyFont="1" applyFill="1" applyBorder="1">
      <alignment vertical="center"/>
    </xf>
    <xf numFmtId="0" fontId="11" fillId="8" borderId="35"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6" borderId="29" xfId="0" applyFont="1" applyFill="1" applyBorder="1" applyAlignment="1">
      <alignment horizontal="center" vertical="center" wrapText="1"/>
    </xf>
    <xf numFmtId="0" fontId="57" fillId="8" borderId="59" xfId="3" applyFont="1" applyFill="1" applyBorder="1" applyAlignment="1">
      <alignment horizontal="center" vertical="center" wrapText="1"/>
    </xf>
    <xf numFmtId="0" fontId="56" fillId="8" borderId="33" xfId="0" applyFont="1" applyFill="1" applyBorder="1">
      <alignment vertical="center"/>
    </xf>
    <xf numFmtId="0" fontId="12" fillId="8" borderId="34" xfId="0" applyFont="1" applyFill="1" applyBorder="1" applyAlignment="1">
      <alignment horizontal="center" vertical="center" wrapText="1"/>
    </xf>
    <xf numFmtId="0" fontId="57" fillId="8" borderId="35" xfId="3" applyFont="1" applyFill="1" applyBorder="1" applyAlignment="1">
      <alignment horizontal="center" vertical="center" wrapText="1"/>
    </xf>
    <xf numFmtId="0" fontId="0" fillId="8" borderId="34" xfId="0" applyFill="1" applyBorder="1">
      <alignment vertical="center"/>
    </xf>
    <xf numFmtId="9" fontId="12" fillId="8" borderId="34" xfId="0" applyNumberFormat="1" applyFont="1" applyFill="1" applyBorder="1" applyAlignment="1">
      <alignment horizontal="center" vertical="center" wrapText="1"/>
    </xf>
    <xf numFmtId="9" fontId="12" fillId="8" borderId="34" xfId="1" applyFont="1" applyFill="1" applyBorder="1" applyAlignment="1">
      <alignment horizontal="center" vertical="center" wrapText="1"/>
    </xf>
    <xf numFmtId="0" fontId="75" fillId="14" borderId="51" xfId="0" applyFont="1" applyFill="1" applyBorder="1" applyAlignment="1">
      <alignment horizontal="center" vertical="center"/>
    </xf>
    <xf numFmtId="0" fontId="62" fillId="15" borderId="52" xfId="0" applyFont="1" applyFill="1" applyBorder="1">
      <alignment vertical="center"/>
    </xf>
    <xf numFmtId="0" fontId="49" fillId="2" borderId="29" xfId="0" applyFont="1" applyFill="1" applyBorder="1" applyAlignment="1">
      <alignment horizontal="center" vertical="center"/>
    </xf>
    <xf numFmtId="0" fontId="49" fillId="2" borderId="9" xfId="0" applyFont="1" applyFill="1" applyBorder="1" applyAlignment="1">
      <alignment horizontal="center" vertical="center"/>
    </xf>
    <xf numFmtId="0" fontId="49" fillId="2" borderId="9"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8" borderId="2" xfId="0" applyFont="1" applyFill="1" applyBorder="1" applyAlignment="1">
      <alignment horizontal="left" vertical="center"/>
    </xf>
    <xf numFmtId="0" fontId="55" fillId="8" borderId="2" xfId="0" applyFont="1" applyFill="1" applyBorder="1" applyAlignment="1">
      <alignment horizontal="left" vertical="top" wrapText="1"/>
    </xf>
    <xf numFmtId="0" fontId="55" fillId="8" borderId="3" xfId="0" applyFont="1" applyFill="1" applyBorder="1" applyAlignment="1">
      <alignment horizontal="left" vertical="top" wrapText="1"/>
    </xf>
    <xf numFmtId="0" fontId="53" fillId="2" borderId="9" xfId="0" applyFont="1" applyFill="1" applyBorder="1" applyAlignment="1">
      <alignment horizontal="center" vertical="center"/>
    </xf>
    <xf numFmtId="0" fontId="53" fillId="2" borderId="9" xfId="0" applyFont="1" applyFill="1" applyBorder="1" applyAlignment="1">
      <alignment horizontal="center" vertical="center" wrapText="1"/>
    </xf>
    <xf numFmtId="0" fontId="49" fillId="2" borderId="29"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49" fillId="2" borderId="21"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1" xfId="0" applyFont="1" applyFill="1" applyBorder="1" applyAlignment="1">
      <alignment horizontal="right" vertical="center" wrapText="1"/>
    </xf>
    <xf numFmtId="0" fontId="70" fillId="8" borderId="4" xfId="0" applyFont="1" applyFill="1" applyBorder="1" applyAlignment="1">
      <alignment horizontal="center" vertical="center" wrapText="1"/>
    </xf>
    <xf numFmtId="0" fontId="63" fillId="8" borderId="44" xfId="0" applyFont="1" applyFill="1" applyBorder="1" applyAlignment="1">
      <alignment horizontal="center" vertical="center" wrapText="1"/>
    </xf>
    <xf numFmtId="0" fontId="63" fillId="8" borderId="44" xfId="0" applyFont="1" applyFill="1" applyBorder="1" applyAlignment="1">
      <alignment horizontal="center" vertical="center"/>
    </xf>
    <xf numFmtId="0" fontId="77" fillId="8" borderId="13" xfId="0" applyFont="1" applyFill="1" applyBorder="1" applyAlignment="1">
      <alignment horizontal="center" vertical="center" wrapText="1"/>
    </xf>
    <xf numFmtId="0" fontId="77" fillId="8" borderId="8" xfId="0" applyFont="1" applyFill="1" applyBorder="1" applyAlignment="1">
      <alignment horizontal="center" vertical="center"/>
    </xf>
    <xf numFmtId="0" fontId="77" fillId="8" borderId="3" xfId="0" applyFont="1" applyFill="1" applyBorder="1" applyAlignment="1">
      <alignment horizontal="center" vertical="center" wrapText="1"/>
    </xf>
    <xf numFmtId="0" fontId="77" fillId="8" borderId="1" xfId="0" applyFont="1" applyFill="1" applyBorder="1" applyAlignment="1">
      <alignment horizontal="center" vertical="center"/>
    </xf>
    <xf numFmtId="0" fontId="77" fillId="8" borderId="9" xfId="0" applyFont="1" applyFill="1" applyBorder="1" applyAlignment="1">
      <alignment horizontal="center" vertical="center"/>
    </xf>
    <xf numFmtId="0" fontId="77" fillId="8" borderId="6" xfId="0" applyFont="1" applyFill="1" applyBorder="1" applyAlignment="1">
      <alignment horizontal="center" vertical="center" wrapText="1"/>
    </xf>
    <xf numFmtId="10" fontId="77" fillId="8" borderId="9" xfId="0" applyNumberFormat="1" applyFont="1" applyFill="1" applyBorder="1" applyAlignment="1">
      <alignment horizontal="center" vertical="center" wrapText="1"/>
    </xf>
    <xf numFmtId="0" fontId="57" fillId="8" borderId="9" xfId="3" applyFill="1" applyBorder="1" applyAlignment="1">
      <alignment horizontal="center" vertical="center" wrapText="1"/>
    </xf>
    <xf numFmtId="0" fontId="63" fillId="8" borderId="8"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5" fillId="8" borderId="1" xfId="0" applyFont="1" applyFill="1" applyBorder="1" applyAlignment="1">
      <alignment horizontal="center" vertical="center"/>
    </xf>
    <xf numFmtId="0" fontId="57" fillId="8" borderId="1" xfId="3" applyFill="1" applyBorder="1" applyAlignment="1">
      <alignment horizontal="center" vertical="center" wrapText="1"/>
    </xf>
    <xf numFmtId="0" fontId="5" fillId="8" borderId="2" xfId="0" applyFont="1" applyFill="1" applyBorder="1" applyAlignment="1">
      <alignment horizontal="left" vertical="center" wrapText="1"/>
    </xf>
    <xf numFmtId="0" fontId="62"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6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15" fontId="4" fillId="8" borderId="1" xfId="0" applyNumberFormat="1" applyFont="1" applyFill="1" applyBorder="1" applyAlignment="1">
      <alignment horizontal="center" vertical="center" wrapText="1"/>
    </xf>
    <xf numFmtId="3" fontId="4" fillId="8" borderId="1" xfId="0" applyNumberFormat="1" applyFont="1" applyFill="1" applyBorder="1" applyAlignment="1">
      <alignment horizontal="center" vertical="center"/>
    </xf>
    <xf numFmtId="0" fontId="58" fillId="8" borderId="1" xfId="0" applyFont="1" applyFill="1" applyBorder="1" applyAlignment="1">
      <alignment horizontal="center" vertical="center"/>
    </xf>
    <xf numFmtId="0" fontId="58" fillId="8" borderId="1" xfId="0" applyFont="1" applyFill="1" applyBorder="1" applyAlignment="1">
      <alignment horizontal="center" vertical="center" wrapText="1"/>
    </xf>
    <xf numFmtId="3" fontId="4" fillId="8" borderId="1" xfId="0" applyNumberFormat="1" applyFont="1" applyFill="1" applyBorder="1" applyAlignment="1">
      <alignment horizontal="center" vertical="center" wrapText="1"/>
    </xf>
    <xf numFmtId="3" fontId="62" fillId="8" borderId="1" xfId="0" applyNumberFormat="1" applyFont="1" applyFill="1" applyBorder="1" applyAlignment="1">
      <alignment horizontal="center" vertical="center"/>
    </xf>
    <xf numFmtId="15" fontId="4" fillId="8" borderId="9" xfId="0" applyNumberFormat="1" applyFont="1" applyFill="1" applyBorder="1" applyAlignment="1">
      <alignment horizontal="center" vertical="center" wrapText="1"/>
    </xf>
    <xf numFmtId="0" fontId="61" fillId="8" borderId="1" xfId="0" applyFont="1" applyFill="1" applyBorder="1" applyAlignment="1">
      <alignment horizontal="center" vertical="center"/>
    </xf>
    <xf numFmtId="0" fontId="61" fillId="8" borderId="1" xfId="0" applyFont="1" applyFill="1" applyBorder="1" applyAlignment="1">
      <alignment horizontal="center" vertical="center" wrapText="1"/>
    </xf>
    <xf numFmtId="0" fontId="78" fillId="8" borderId="1" xfId="0" applyFont="1" applyFill="1" applyBorder="1" applyAlignment="1">
      <alignment horizontal="center" vertical="center" wrapText="1"/>
    </xf>
    <xf numFmtId="0" fontId="58" fillId="8" borderId="3" xfId="0" applyFont="1" applyFill="1" applyBorder="1" applyAlignment="1">
      <alignment horizontal="center" vertical="center" wrapText="1"/>
    </xf>
    <xf numFmtId="3" fontId="59" fillId="8" borderId="1" xfId="0" applyNumberFormat="1" applyFont="1" applyFill="1" applyBorder="1">
      <alignment vertical="center"/>
    </xf>
    <xf numFmtId="3" fontId="58" fillId="8" borderId="1" xfId="0" applyNumberFormat="1" applyFont="1" applyFill="1" applyBorder="1">
      <alignment vertical="center"/>
    </xf>
    <xf numFmtId="41" fontId="59" fillId="8" borderId="1" xfId="5" applyFont="1" applyFill="1" applyBorder="1" applyAlignment="1">
      <alignment vertical="center"/>
    </xf>
    <xf numFmtId="41" fontId="58" fillId="8" borderId="1" xfId="5" applyFont="1" applyFill="1" applyBorder="1" applyAlignment="1">
      <alignment vertical="center"/>
    </xf>
    <xf numFmtId="3" fontId="59" fillId="8" borderId="9" xfId="0" applyNumberFormat="1" applyFont="1" applyFill="1" applyBorder="1">
      <alignment vertical="center"/>
    </xf>
    <xf numFmtId="41" fontId="59" fillId="8" borderId="9" xfId="5" applyFont="1" applyFill="1" applyBorder="1" applyAlignment="1">
      <alignment vertical="center"/>
    </xf>
    <xf numFmtId="3" fontId="56" fillId="8" borderId="62" xfId="0" applyNumberFormat="1" applyFont="1" applyFill="1" applyBorder="1">
      <alignment vertical="center"/>
    </xf>
    <xf numFmtId="3" fontId="59" fillId="8" borderId="8" xfId="0" applyNumberFormat="1" applyFont="1" applyFill="1" applyBorder="1">
      <alignment vertical="center"/>
    </xf>
    <xf numFmtId="3" fontId="4" fillId="8" borderId="1" xfId="0" applyNumberFormat="1" applyFont="1" applyFill="1" applyBorder="1">
      <alignment vertical="center"/>
    </xf>
    <xf numFmtId="0" fontId="62" fillId="8"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12" fillId="8" borderId="26"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67" fillId="8" borderId="4" xfId="0" applyFont="1" applyFill="1" applyBorder="1" applyAlignment="1">
      <alignment horizontal="center" vertical="center"/>
    </xf>
    <xf numFmtId="0" fontId="49" fillId="2" borderId="9" xfId="0" applyFont="1" applyFill="1" applyBorder="1" applyAlignment="1">
      <alignment horizontal="center" vertical="center" wrapText="1"/>
    </xf>
    <xf numFmtId="0" fontId="49" fillId="2" borderId="31" xfId="0" applyFont="1" applyFill="1" applyBorder="1" applyAlignment="1">
      <alignment horizontal="center" vertical="center" wrapText="1"/>
    </xf>
    <xf numFmtId="0" fontId="3" fillId="8" borderId="1" xfId="0" applyFon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9" fontId="3" fillId="8" borderId="1" xfId="0" applyNumberFormat="1" applyFont="1" applyFill="1" applyBorder="1" applyAlignment="1">
      <alignment horizontal="center" vertical="center" wrapText="1"/>
    </xf>
    <xf numFmtId="9" fontId="3" fillId="8" borderId="1" xfId="14"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8" borderId="9" xfId="0" applyNumberFormat="1" applyFont="1" applyFill="1" applyBorder="1" applyAlignment="1">
      <alignment horizontal="center" vertical="center" wrapText="1"/>
    </xf>
    <xf numFmtId="9" fontId="62"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8" borderId="9"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9" fontId="3" fillId="8" borderId="8" xfId="0" applyNumberFormat="1"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6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10" fontId="56" fillId="8" borderId="1" xfId="1" applyNumberFormat="1" applyFont="1" applyFill="1" applyBorder="1" applyAlignment="1">
      <alignment horizontal="center" vertical="center" wrapText="1"/>
    </xf>
    <xf numFmtId="0" fontId="47" fillId="8" borderId="1" xfId="0" applyFont="1" applyFill="1" applyBorder="1" applyAlignment="1">
      <alignment horizontal="center" vertical="center" wrapText="1"/>
    </xf>
    <xf numFmtId="9" fontId="56" fillId="8" borderId="1" xfId="1" applyNumberFormat="1" applyFont="1" applyFill="1" applyBorder="1" applyAlignment="1">
      <alignment horizontal="center" vertical="center" wrapText="1"/>
    </xf>
    <xf numFmtId="9" fontId="56" fillId="8" borderId="1" xfId="1" applyFont="1" applyFill="1" applyBorder="1" applyAlignment="1">
      <alignment horizontal="center" vertical="center"/>
    </xf>
    <xf numFmtId="0" fontId="45" fillId="8" borderId="1" xfId="0" applyFont="1" applyFill="1" applyBorder="1" applyAlignment="1">
      <alignment horizontal="center" vertical="center" wrapText="1"/>
    </xf>
    <xf numFmtId="0" fontId="2" fillId="8" borderId="21" xfId="0" applyFont="1" applyFill="1" applyBorder="1" applyAlignment="1">
      <alignment horizontal="center" vertical="center" wrapText="1"/>
    </xf>
    <xf numFmtId="9" fontId="56" fillId="8" borderId="1" xfId="0" applyNumberFormat="1"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1" xfId="0" applyFont="1" applyFill="1" applyBorder="1" applyAlignment="1">
      <alignment horizontal="center" vertical="center"/>
    </xf>
    <xf numFmtId="0" fontId="58" fillId="8" borderId="0" xfId="0" applyFont="1" applyFill="1" applyAlignment="1">
      <alignment horizontal="center" vertical="center" wrapText="1"/>
    </xf>
    <xf numFmtId="0" fontId="2" fillId="8" borderId="8"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0" fontId="2" fillId="8" borderId="22" xfId="0" applyFont="1" applyFill="1" applyBorder="1" applyAlignment="1">
      <alignment horizontal="center" vertical="center"/>
    </xf>
    <xf numFmtId="0" fontId="2" fillId="8"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9" fontId="2" fillId="8" borderId="1" xfId="1"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xf>
    <xf numFmtId="0" fontId="2" fillId="3" borderId="0" xfId="0" applyFont="1" applyFill="1">
      <alignment vertical="center"/>
    </xf>
    <xf numFmtId="0" fontId="67" fillId="8" borderId="2" xfId="0" applyFont="1" applyFill="1" applyBorder="1" applyAlignment="1">
      <alignment horizontal="center" vertical="center"/>
    </xf>
    <xf numFmtId="0" fontId="21" fillId="8" borderId="1" xfId="0" applyFont="1" applyFill="1" applyBorder="1" applyAlignment="1">
      <alignment horizontal="center" vertical="center"/>
    </xf>
    <xf numFmtId="0" fontId="31" fillId="8" borderId="2"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1" fillId="8" borderId="4"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74" fillId="8" borderId="9" xfId="0" applyFont="1" applyFill="1" applyBorder="1" applyAlignment="1">
      <alignment horizontal="center" vertical="center" wrapText="1"/>
    </xf>
    <xf numFmtId="0" fontId="0" fillId="8" borderId="9"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31" fillId="8" borderId="9" xfId="0" applyFont="1" applyFill="1" applyBorder="1" applyAlignment="1">
      <alignment horizontal="center" vertical="center" wrapText="1"/>
    </xf>
    <xf numFmtId="14" fontId="2" fillId="8" borderId="9" xfId="0" applyNumberFormat="1" applyFont="1" applyFill="1" applyBorder="1" applyAlignment="1" applyProtection="1">
      <alignment horizontal="center" vertical="center" wrapText="1"/>
      <protection locked="0"/>
    </xf>
    <xf numFmtId="0" fontId="49" fillId="2" borderId="11" xfId="0" applyFont="1" applyFill="1" applyBorder="1" applyAlignment="1" applyProtection="1">
      <alignment vertical="center"/>
      <protection locked="0"/>
    </xf>
    <xf numFmtId="0" fontId="49" fillId="2" borderId="65" xfId="0" applyFont="1" applyFill="1" applyBorder="1" applyAlignment="1" applyProtection="1">
      <alignment vertical="center"/>
      <protection locked="0"/>
    </xf>
    <xf numFmtId="0" fontId="56" fillId="8" borderId="5" xfId="0" applyFont="1" applyFill="1" applyBorder="1" applyAlignment="1" applyProtection="1">
      <alignment vertical="top"/>
      <protection locked="0"/>
    </xf>
    <xf numFmtId="0" fontId="0" fillId="8" borderId="7" xfId="0" applyFont="1" applyFill="1" applyBorder="1" applyAlignment="1" applyProtection="1">
      <alignment vertical="top"/>
      <protection locked="0"/>
    </xf>
    <xf numFmtId="0" fontId="56" fillId="8" borderId="25" xfId="0" applyFont="1" applyFill="1" applyBorder="1">
      <alignment vertical="center"/>
    </xf>
    <xf numFmtId="0" fontId="57" fillId="8" borderId="27" xfId="3" applyFont="1" applyFill="1" applyBorder="1" applyAlignment="1">
      <alignment horizontal="center" vertical="center" wrapText="1"/>
    </xf>
    <xf numFmtId="0" fontId="2" fillId="8" borderId="0" xfId="0" applyFont="1" applyFill="1" applyBorder="1">
      <alignment vertical="center"/>
    </xf>
    <xf numFmtId="0" fontId="56" fillId="8" borderId="16" xfId="0" applyFont="1" applyFill="1" applyBorder="1" applyAlignment="1">
      <alignment horizontal="left" vertical="center"/>
    </xf>
    <xf numFmtId="0" fontId="2" fillId="8" borderId="18" xfId="0" applyFont="1" applyFill="1" applyBorder="1" applyAlignment="1">
      <alignment horizontal="left" vertical="center"/>
    </xf>
    <xf numFmtId="0" fontId="2" fillId="8" borderId="19" xfId="0" applyFont="1" applyFill="1" applyBorder="1">
      <alignment vertical="center"/>
    </xf>
    <xf numFmtId="0" fontId="10" fillId="8" borderId="30" xfId="0" applyFont="1" applyFill="1" applyBorder="1" applyAlignment="1">
      <alignment horizontal="center" vertical="center" wrapText="1"/>
    </xf>
    <xf numFmtId="0" fontId="10" fillId="8" borderId="57" xfId="0" applyFont="1" applyFill="1" applyBorder="1" applyAlignment="1">
      <alignment horizontal="center" vertical="center" wrapText="1"/>
    </xf>
    <xf numFmtId="0" fontId="47" fillId="8" borderId="11"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2" xfId="0" applyFont="1" applyFill="1" applyBorder="1" applyAlignment="1">
      <alignment horizontal="right" vertical="center"/>
    </xf>
    <xf numFmtId="0" fontId="49" fillId="8" borderId="13" xfId="0" applyFont="1" applyFill="1" applyBorder="1" applyAlignment="1">
      <alignment horizontal="center" vertical="center"/>
    </xf>
    <xf numFmtId="0" fontId="5" fillId="8" borderId="58" xfId="0" applyFont="1" applyFill="1" applyBorder="1" applyAlignment="1">
      <alignment horizontal="center" vertical="center"/>
    </xf>
    <xf numFmtId="0" fontId="2" fillId="8" borderId="65"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8" xfId="0" applyFont="1" applyFill="1" applyBorder="1" applyAlignment="1">
      <alignment horizontal="center" vertical="center" wrapText="1"/>
    </xf>
    <xf numFmtId="9" fontId="2" fillId="8" borderId="8" xfId="0" applyNumberFormat="1" applyFont="1" applyFill="1" applyBorder="1" applyAlignment="1">
      <alignment horizontal="center" vertical="center" wrapText="1"/>
    </xf>
    <xf numFmtId="9" fontId="2" fillId="8" borderId="71" xfId="0" applyNumberFormat="1" applyFont="1" applyFill="1" applyBorder="1" applyAlignment="1">
      <alignment vertical="center" wrapText="1"/>
    </xf>
    <xf numFmtId="9" fontId="56" fillId="8" borderId="58" xfId="1" applyFont="1" applyFill="1" applyBorder="1" applyAlignment="1">
      <alignment horizontal="center" vertical="center"/>
    </xf>
    <xf numFmtId="0" fontId="47" fillId="8" borderId="58" xfId="0" applyFont="1" applyFill="1" applyBorder="1" applyAlignment="1">
      <alignment horizontal="center" vertical="center" wrapText="1"/>
    </xf>
    <xf numFmtId="9" fontId="56" fillId="8" borderId="8" xfId="1" applyNumberFormat="1" applyFont="1" applyFill="1" applyBorder="1" applyAlignment="1">
      <alignment horizontal="center" vertical="center" wrapText="1"/>
    </xf>
    <xf numFmtId="0" fontId="45" fillId="8" borderId="8" xfId="0" applyFont="1" applyFill="1" applyBorder="1" applyAlignment="1">
      <alignment horizontal="center" vertical="center" wrapText="1"/>
    </xf>
    <xf numFmtId="0" fontId="62" fillId="8" borderId="58" xfId="0" applyFont="1" applyFill="1" applyBorder="1" applyAlignment="1">
      <alignment horizontal="center" vertical="center" wrapText="1"/>
    </xf>
    <xf numFmtId="9" fontId="56" fillId="8" borderId="58" xfId="1" applyNumberFormat="1" applyFont="1" applyFill="1" applyBorder="1" applyAlignment="1">
      <alignment horizontal="center" vertical="center" wrapText="1"/>
    </xf>
    <xf numFmtId="0" fontId="45" fillId="8" borderId="58" xfId="0" applyFont="1" applyFill="1" applyBorder="1" applyAlignment="1">
      <alignment horizontal="center" vertical="center" wrapText="1"/>
    </xf>
    <xf numFmtId="0" fontId="0" fillId="8" borderId="8" xfId="0" applyFont="1" applyFill="1" applyBorder="1" applyAlignment="1">
      <alignment horizontal="center" vertical="center" wrapText="1"/>
    </xf>
    <xf numFmtId="0" fontId="3" fillId="8" borderId="58" xfId="0" applyFont="1" applyFill="1" applyBorder="1" applyAlignment="1">
      <alignment horizontal="center" vertical="center" wrapText="1"/>
    </xf>
    <xf numFmtId="0" fontId="0" fillId="8" borderId="58" xfId="0" applyFont="1" applyFill="1" applyBorder="1" applyAlignment="1">
      <alignment horizontal="center" vertical="center" wrapText="1"/>
    </xf>
    <xf numFmtId="9" fontId="3" fillId="8" borderId="58" xfId="0" applyNumberFormat="1" applyFont="1" applyFill="1" applyBorder="1" applyAlignment="1">
      <alignment horizontal="center" vertical="center" wrapText="1"/>
    </xf>
    <xf numFmtId="9" fontId="2" fillId="8" borderId="58" xfId="0" applyNumberFormat="1" applyFont="1" applyFill="1" applyBorder="1" applyAlignment="1">
      <alignment horizontal="center" vertical="center" wrapText="1"/>
    </xf>
    <xf numFmtId="0" fontId="2" fillId="8" borderId="73" xfId="0" applyFont="1" applyFill="1" applyBorder="1" applyAlignment="1">
      <alignment horizontal="center" vertical="center" wrapText="1"/>
    </xf>
    <xf numFmtId="9" fontId="2" fillId="8" borderId="73"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5" fontId="4" fillId="8" borderId="8" xfId="0" applyNumberFormat="1" applyFont="1" applyFill="1" applyBorder="1" applyAlignment="1">
      <alignment horizontal="center" vertical="center" wrapText="1"/>
    </xf>
    <xf numFmtId="3" fontId="4" fillId="8" borderId="8" xfId="0" applyNumberFormat="1" applyFont="1" applyFill="1" applyBorder="1" applyAlignment="1">
      <alignment horizontal="center" vertical="center"/>
    </xf>
    <xf numFmtId="0" fontId="58" fillId="8" borderId="8" xfId="0" applyFont="1" applyFill="1" applyBorder="1" applyAlignment="1">
      <alignment horizontal="center" vertical="center"/>
    </xf>
    <xf numFmtId="0" fontId="58" fillId="8" borderId="8" xfId="0" applyFont="1" applyFill="1" applyBorder="1" applyAlignment="1">
      <alignment horizontal="center" vertical="center" wrapText="1"/>
    </xf>
    <xf numFmtId="0" fontId="62" fillId="8" borderId="73" xfId="0" applyFont="1" applyFill="1" applyBorder="1" applyAlignment="1">
      <alignment horizontal="center" vertical="center" wrapText="1"/>
    </xf>
    <xf numFmtId="0" fontId="4" fillId="8" borderId="73" xfId="0" applyFont="1" applyFill="1" applyBorder="1" applyAlignment="1">
      <alignment horizontal="center" vertical="center" wrapText="1"/>
    </xf>
    <xf numFmtId="15" fontId="4" fillId="8" borderId="73" xfId="0" applyNumberFormat="1" applyFont="1" applyFill="1" applyBorder="1" applyAlignment="1">
      <alignment horizontal="center" vertical="center" wrapText="1"/>
    </xf>
    <xf numFmtId="3" fontId="4" fillId="8" borderId="73" xfId="0" applyNumberFormat="1" applyFont="1" applyFill="1" applyBorder="1" applyAlignment="1">
      <alignment horizontal="center" vertical="center"/>
    </xf>
    <xf numFmtId="0" fontId="58" fillId="8" borderId="73" xfId="0" applyFont="1" applyFill="1" applyBorder="1" applyAlignment="1">
      <alignment horizontal="center" vertical="center"/>
    </xf>
    <xf numFmtId="0" fontId="58" fillId="8" borderId="73" xfId="0" applyFont="1" applyFill="1" applyBorder="1" applyAlignment="1">
      <alignment horizontal="center" vertical="center" wrapText="1"/>
    </xf>
    <xf numFmtId="3" fontId="4" fillId="8" borderId="73" xfId="0" applyNumberFormat="1" applyFont="1" applyFill="1" applyBorder="1" applyAlignment="1">
      <alignment horizontal="center" vertical="center" wrapText="1"/>
    </xf>
    <xf numFmtId="0" fontId="55" fillId="8" borderId="8" xfId="3" applyFont="1" applyFill="1" applyBorder="1" applyAlignment="1">
      <alignment horizontal="center" vertical="center" wrapText="1"/>
    </xf>
    <xf numFmtId="0" fontId="55" fillId="8" borderId="58" xfId="0" applyFont="1" applyFill="1" applyBorder="1" applyAlignment="1">
      <alignment horizontal="center" vertical="center" wrapText="1"/>
    </xf>
    <xf numFmtId="0" fontId="3" fillId="8" borderId="73" xfId="0" applyFont="1" applyFill="1" applyBorder="1" applyAlignment="1">
      <alignment horizontal="center" vertical="center" wrapText="1"/>
    </xf>
    <xf numFmtId="15" fontId="3" fillId="8" borderId="73" xfId="0" applyNumberFormat="1" applyFont="1" applyFill="1" applyBorder="1" applyAlignment="1">
      <alignment horizontal="center" vertical="center" wrapText="1"/>
    </xf>
    <xf numFmtId="0" fontId="12" fillId="8" borderId="77" xfId="0" applyFont="1" applyFill="1" applyBorder="1" applyAlignment="1">
      <alignment horizontal="center" vertical="center"/>
    </xf>
    <xf numFmtId="0" fontId="12" fillId="8" borderId="75" xfId="0" applyFont="1" applyFill="1" applyBorder="1" applyAlignment="1">
      <alignment horizontal="center" vertical="center"/>
    </xf>
    <xf numFmtId="0" fontId="56" fillId="8" borderId="75" xfId="0" applyFont="1" applyFill="1" applyBorder="1" applyAlignment="1">
      <alignment horizontal="center" vertical="center"/>
    </xf>
    <xf numFmtId="0" fontId="56" fillId="8" borderId="78"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pplyProtection="1">
      <alignment horizontal="center" vertical="center" wrapText="1"/>
      <protection locked="0"/>
    </xf>
    <xf numFmtId="0" fontId="2" fillId="8" borderId="8"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49" fillId="2" borderId="1" xfId="0" applyFont="1" applyFill="1" applyBorder="1" applyAlignment="1">
      <alignment horizontal="center" vertical="center"/>
    </xf>
    <xf numFmtId="0" fontId="49" fillId="2" borderId="22" xfId="0" applyFont="1" applyFill="1" applyBorder="1" applyAlignment="1">
      <alignment horizontal="center" vertical="center"/>
    </xf>
    <xf numFmtId="0" fontId="49" fillId="2" borderId="1" xfId="0" applyFont="1" applyFill="1" applyBorder="1" applyAlignment="1">
      <alignment horizontal="center" vertical="center" wrapText="1"/>
    </xf>
    <xf numFmtId="0" fontId="57" fillId="8" borderId="1" xfId="3" applyFont="1" applyFill="1" applyBorder="1" applyAlignment="1">
      <alignment horizontal="center" vertical="center" wrapText="1"/>
    </xf>
    <xf numFmtId="0" fontId="2" fillId="8" borderId="16" xfId="0" applyFont="1" applyFill="1" applyBorder="1" applyAlignment="1">
      <alignment horizontal="left" vertical="center"/>
    </xf>
    <xf numFmtId="0" fontId="57" fillId="8" borderId="58" xfId="3" applyFill="1" applyBorder="1" applyAlignment="1">
      <alignment horizontal="center" vertical="center" wrapText="1"/>
    </xf>
    <xf numFmtId="0" fontId="57" fillId="8" borderId="69" xfId="3" applyFont="1" applyFill="1" applyBorder="1" applyAlignment="1">
      <alignment horizontal="center" vertical="center" wrapText="1"/>
    </xf>
    <xf numFmtId="0" fontId="67" fillId="8" borderId="3" xfId="0" applyFont="1" applyFill="1" applyBorder="1" applyAlignment="1">
      <alignment horizontal="center" vertical="center"/>
    </xf>
    <xf numFmtId="0" fontId="3" fillId="8" borderId="9" xfId="0" applyFont="1" applyFill="1" applyBorder="1" applyAlignment="1">
      <alignment horizontal="center" vertical="center" wrapText="1"/>
    </xf>
    <xf numFmtId="0" fontId="56" fillId="8" borderId="1"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2" borderId="38"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39" xfId="0" applyFont="1" applyFill="1" applyBorder="1" applyAlignment="1">
      <alignment horizontal="center" vertical="center"/>
    </xf>
    <xf numFmtId="0" fontId="2" fillId="8" borderId="1" xfId="0" applyFont="1" applyFill="1" applyBorder="1" applyAlignment="1" applyProtection="1">
      <alignment horizontal="center" vertical="center" wrapText="1"/>
      <protection locked="0"/>
    </xf>
    <xf numFmtId="0" fontId="56" fillId="12" borderId="18" xfId="0" applyFont="1" applyFill="1" applyBorder="1" applyAlignment="1">
      <alignment horizontal="center" vertical="center"/>
    </xf>
    <xf numFmtId="0" fontId="47" fillId="12" borderId="19" xfId="0" applyFont="1" applyFill="1" applyBorder="1" applyAlignment="1">
      <alignment horizontal="center" vertical="center"/>
    </xf>
    <xf numFmtId="0" fontId="47" fillId="12" borderId="20" xfId="0" applyFont="1" applyFill="1" applyBorder="1" applyAlignment="1">
      <alignment horizontal="center" vertical="center"/>
    </xf>
    <xf numFmtId="0" fontId="5" fillId="8" borderId="1" xfId="0" applyFont="1" applyFill="1" applyBorder="1" applyAlignment="1">
      <alignment horizontal="center" vertical="center"/>
    </xf>
    <xf numFmtId="0" fontId="70" fillId="8" borderId="1" xfId="0" applyFont="1" applyFill="1" applyBorder="1" applyAlignment="1">
      <alignment horizontal="center" vertical="center" wrapText="1"/>
    </xf>
    <xf numFmtId="0" fontId="48" fillId="5" borderId="38" xfId="0" applyFont="1" applyFill="1" applyBorder="1" applyAlignment="1">
      <alignment horizontal="center" vertical="center"/>
    </xf>
    <xf numFmtId="0" fontId="48" fillId="5" borderId="12" xfId="0" applyFont="1" applyFill="1" applyBorder="1" applyAlignment="1">
      <alignment horizontal="center" vertical="center"/>
    </xf>
    <xf numFmtId="0" fontId="48" fillId="5" borderId="39" xfId="0" applyFont="1" applyFill="1" applyBorder="1" applyAlignment="1">
      <alignment horizontal="center" vertical="center"/>
    </xf>
    <xf numFmtId="0" fontId="3" fillId="8" borderId="2"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9" fillId="2" borderId="23" xfId="0" applyFont="1" applyFill="1" applyBorder="1" applyAlignment="1">
      <alignment horizontal="center" vertical="center" wrapText="1"/>
    </xf>
    <xf numFmtId="0" fontId="49" fillId="2" borderId="2" xfId="0" applyFont="1" applyFill="1" applyBorder="1" applyAlignment="1">
      <alignment horizontal="center" vertical="center"/>
    </xf>
    <xf numFmtId="0" fontId="49" fillId="2" borderId="4"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53" fillId="6" borderId="24"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23" xfId="0" applyFont="1" applyFill="1" applyBorder="1" applyAlignment="1">
      <alignment horizontal="center" vertical="center"/>
    </xf>
    <xf numFmtId="0" fontId="56" fillId="8" borderId="1"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51" fillId="6" borderId="38" xfId="0" applyFont="1" applyFill="1" applyBorder="1" applyAlignment="1">
      <alignment horizontal="center" vertical="center"/>
    </xf>
    <xf numFmtId="0" fontId="51" fillId="6" borderId="12" xfId="0" applyFont="1" applyFill="1" applyBorder="1" applyAlignment="1">
      <alignment horizontal="center" vertical="center"/>
    </xf>
    <xf numFmtId="0" fontId="51" fillId="6" borderId="39" xfId="0" applyFont="1" applyFill="1" applyBorder="1" applyAlignment="1">
      <alignment horizontal="center" vertical="center"/>
    </xf>
    <xf numFmtId="0" fontId="48" fillId="4" borderId="18" xfId="0" applyFont="1" applyFill="1" applyBorder="1" applyAlignment="1">
      <alignment horizontal="center" vertical="center"/>
    </xf>
    <xf numFmtId="0" fontId="48" fillId="4" borderId="19" xfId="0" applyFont="1" applyFill="1" applyBorder="1" applyAlignment="1">
      <alignment horizontal="center" vertical="center"/>
    </xf>
    <xf numFmtId="0" fontId="48" fillId="4" borderId="20" xfId="0" applyFont="1" applyFill="1" applyBorder="1" applyAlignment="1">
      <alignment horizontal="center"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8" fillId="8" borderId="48" xfId="0" applyFont="1" applyFill="1" applyBorder="1" applyAlignment="1">
      <alignment horizontal="center" vertical="center" wrapText="1"/>
    </xf>
    <xf numFmtId="0" fontId="18" fillId="8" borderId="49" xfId="0" applyFont="1" applyFill="1" applyBorder="1" applyAlignment="1">
      <alignment horizontal="center" vertical="center" wrapText="1"/>
    </xf>
    <xf numFmtId="0" fontId="49" fillId="2" borderId="2" xfId="0" applyFont="1" applyFill="1" applyBorder="1" applyAlignment="1" applyProtection="1">
      <alignment horizontal="center" vertical="center"/>
      <protection locked="0"/>
    </xf>
    <xf numFmtId="0" fontId="49" fillId="2" borderId="3" xfId="0" applyFont="1" applyFill="1" applyBorder="1" applyAlignment="1" applyProtection="1">
      <alignment horizontal="center" vertical="center"/>
      <protection locked="0"/>
    </xf>
    <xf numFmtId="0" fontId="49" fillId="2" borderId="24" xfId="0" applyFont="1" applyFill="1" applyBorder="1" applyAlignment="1" applyProtection="1">
      <alignment horizontal="center" vertical="center"/>
      <protection locked="0"/>
    </xf>
    <xf numFmtId="0" fontId="2" fillId="8" borderId="1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6" xfId="0" applyFont="1" applyFill="1" applyBorder="1" applyAlignment="1">
      <alignment horizontal="left" vertical="center"/>
    </xf>
    <xf numFmtId="0" fontId="2" fillId="8" borderId="0" xfId="0" applyFont="1" applyFill="1" applyBorder="1" applyAlignment="1">
      <alignment horizontal="left" vertical="center"/>
    </xf>
    <xf numFmtId="0" fontId="2" fillId="8" borderId="17" xfId="0" applyFont="1" applyFill="1" applyBorder="1" applyAlignment="1">
      <alignment horizontal="left" vertical="center"/>
    </xf>
    <xf numFmtId="0" fontId="2" fillId="8" borderId="16" xfId="0" applyFont="1" applyFill="1" applyBorder="1" applyAlignment="1">
      <alignment horizontal="left" vertical="center" wrapText="1"/>
    </xf>
    <xf numFmtId="0" fontId="2" fillId="8" borderId="0"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6" fillId="8" borderId="58" xfId="0" applyFont="1" applyFill="1" applyBorder="1" applyAlignment="1">
      <alignment horizontal="center" vertical="center" wrapText="1"/>
    </xf>
    <xf numFmtId="0" fontId="20" fillId="8" borderId="58" xfId="0"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42"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70" fillId="8" borderId="1" xfId="0" applyFont="1" applyFill="1" applyBorder="1" applyAlignment="1">
      <alignment horizontal="center" vertical="center"/>
    </xf>
    <xf numFmtId="0" fontId="0" fillId="8" borderId="1" xfId="0" applyFont="1" applyFill="1" applyBorder="1" applyAlignment="1">
      <alignment horizontal="center" vertical="center" wrapText="1"/>
    </xf>
    <xf numFmtId="0" fontId="57" fillId="8" borderId="58" xfId="3" applyFill="1" applyBorder="1" applyAlignment="1">
      <alignment horizontal="center" vertical="center" wrapText="1"/>
    </xf>
    <xf numFmtId="0" fontId="56" fillId="8" borderId="1" xfId="0" applyFont="1" applyFill="1" applyBorder="1" applyAlignment="1">
      <alignment horizontal="center" vertical="center"/>
    </xf>
    <xf numFmtId="0" fontId="56" fillId="8" borderId="22" xfId="0" applyFont="1" applyFill="1" applyBorder="1" applyAlignment="1">
      <alignment horizontal="center" vertical="center"/>
    </xf>
    <xf numFmtId="0" fontId="49" fillId="2" borderId="7" xfId="0" applyFont="1" applyFill="1" applyBorder="1" applyAlignment="1">
      <alignment horizontal="center" vertical="center" wrapText="1"/>
    </xf>
    <xf numFmtId="0" fontId="49" fillId="2" borderId="6" xfId="0" applyFont="1" applyFill="1" applyBorder="1" applyAlignment="1">
      <alignment horizontal="center" vertical="center" wrapText="1"/>
    </xf>
    <xf numFmtId="0" fontId="49" fillId="2" borderId="41" xfId="0" applyFont="1" applyFill="1" applyBorder="1" applyAlignment="1">
      <alignment horizontal="center" vertical="center"/>
    </xf>
    <xf numFmtId="0" fontId="49" fillId="2" borderId="6" xfId="0" applyFont="1" applyFill="1" applyBorder="1" applyAlignment="1">
      <alignment horizontal="center" vertical="center"/>
    </xf>
    <xf numFmtId="0" fontId="57" fillId="8" borderId="2" xfId="3" applyFont="1" applyFill="1" applyBorder="1" applyAlignment="1">
      <alignment horizontal="center" vertical="center" wrapText="1"/>
    </xf>
    <xf numFmtId="0" fontId="57" fillId="8" borderId="3" xfId="3" applyFont="1" applyFill="1" applyBorder="1" applyAlignment="1">
      <alignment horizontal="center" vertical="center" wrapText="1"/>
    </xf>
    <xf numFmtId="0" fontId="49" fillId="2" borderId="24" xfId="0" applyFont="1" applyFill="1" applyBorder="1" applyAlignment="1">
      <alignment horizontal="center" vertical="center"/>
    </xf>
    <xf numFmtId="0" fontId="49" fillId="2" borderId="23" xfId="0" applyFont="1" applyFill="1" applyBorder="1" applyAlignment="1">
      <alignment horizontal="center" vertical="center"/>
    </xf>
    <xf numFmtId="0" fontId="12" fillId="8" borderId="21" xfId="0" applyFont="1" applyFill="1" applyBorder="1" applyAlignment="1">
      <alignment horizontal="center" vertical="center"/>
    </xf>
    <xf numFmtId="0" fontId="12" fillId="8" borderId="1" xfId="0" applyFont="1" applyFill="1" applyBorder="1" applyAlignment="1">
      <alignment horizontal="center" vertical="center"/>
    </xf>
    <xf numFmtId="0" fontId="49" fillId="2" borderId="3"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3" xfId="0" applyFont="1" applyFill="1" applyBorder="1" applyAlignment="1">
      <alignment horizontal="center" vertical="center"/>
    </xf>
    <xf numFmtId="0" fontId="56" fillId="8" borderId="2" xfId="0" applyFont="1" applyFill="1" applyBorder="1" applyAlignment="1">
      <alignment horizontal="center" vertical="center"/>
    </xf>
    <xf numFmtId="0" fontId="56" fillId="8" borderId="4" xfId="0" applyFont="1" applyFill="1" applyBorder="1" applyAlignment="1">
      <alignment horizontal="center" vertical="center"/>
    </xf>
    <xf numFmtId="0" fontId="56" fillId="8" borderId="23" xfId="0" applyFont="1" applyFill="1" applyBorder="1" applyAlignment="1">
      <alignment horizontal="center" vertical="center"/>
    </xf>
    <xf numFmtId="0" fontId="56" fillId="8" borderId="23" xfId="0" applyNumberFormat="1" applyFont="1" applyFill="1" applyBorder="1" applyAlignment="1">
      <alignment horizontal="center" vertical="center"/>
    </xf>
    <xf numFmtId="0" fontId="0" fillId="8" borderId="9" xfId="0" applyFont="1" applyFill="1" applyBorder="1" applyAlignment="1" applyProtection="1">
      <alignment horizontal="center" vertical="center" wrapText="1"/>
      <protection locked="0"/>
    </xf>
    <xf numFmtId="0" fontId="0" fillId="8" borderId="5"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51" fillId="6" borderId="65" xfId="0" applyFont="1" applyFill="1" applyBorder="1" applyAlignment="1">
      <alignment horizontal="center" vertical="center"/>
    </xf>
    <xf numFmtId="0" fontId="51" fillId="6" borderId="68" xfId="0" applyFont="1" applyFill="1" applyBorder="1" applyAlignment="1">
      <alignment horizontal="center" vertical="center"/>
    </xf>
    <xf numFmtId="0" fontId="51" fillId="6" borderId="69" xfId="0" applyFont="1" applyFill="1" applyBorder="1" applyAlignment="1">
      <alignment horizontal="center" vertical="center"/>
    </xf>
    <xf numFmtId="0" fontId="17" fillId="8" borderId="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57" fillId="8" borderId="2" xfId="3" applyFont="1" applyFill="1" applyBorder="1" applyAlignment="1" applyProtection="1">
      <alignment horizontal="center" vertical="center"/>
      <protection locked="0"/>
    </xf>
    <xf numFmtId="0" fontId="57" fillId="8" borderId="23" xfId="3" applyFont="1" applyFill="1" applyBorder="1" applyAlignment="1" applyProtection="1">
      <alignment horizontal="center" vertical="center"/>
      <protection locked="0"/>
    </xf>
    <xf numFmtId="0" fontId="56" fillId="8" borderId="16" xfId="0" applyFont="1" applyFill="1" applyBorder="1" applyAlignment="1">
      <alignment horizontal="left" vertical="center" wrapText="1"/>
    </xf>
    <xf numFmtId="0" fontId="56" fillId="8" borderId="0" xfId="0" applyFont="1" applyFill="1" applyBorder="1" applyAlignment="1">
      <alignment horizontal="left" vertical="center" wrapText="1"/>
    </xf>
    <xf numFmtId="0" fontId="56" fillId="8" borderId="17" xfId="0" applyFont="1" applyFill="1" applyBorder="1" applyAlignment="1">
      <alignment horizontal="left" vertical="center" wrapText="1"/>
    </xf>
    <xf numFmtId="0" fontId="3" fillId="8" borderId="74" xfId="0" applyFont="1" applyFill="1" applyBorder="1" applyAlignment="1">
      <alignment horizontal="center" vertical="center" wrapText="1"/>
    </xf>
    <xf numFmtId="0" fontId="3" fillId="8" borderId="75" xfId="0" applyFont="1" applyFill="1" applyBorder="1" applyAlignment="1">
      <alignment horizontal="center" vertical="center" wrapText="1"/>
    </xf>
    <xf numFmtId="0" fontId="3" fillId="8" borderId="76" xfId="0" applyFont="1" applyFill="1" applyBorder="1" applyAlignment="1">
      <alignment horizontal="center" vertical="center" wrapText="1"/>
    </xf>
    <xf numFmtId="0" fontId="57" fillId="8" borderId="5" xfId="3" applyFont="1" applyFill="1" applyBorder="1" applyAlignment="1">
      <alignment horizontal="center" vertical="center" wrapText="1"/>
    </xf>
    <xf numFmtId="0" fontId="57" fillId="8" borderId="6" xfId="3" applyFont="1" applyFill="1" applyBorder="1" applyAlignment="1">
      <alignment horizontal="center" vertical="center" wrapText="1"/>
    </xf>
    <xf numFmtId="0" fontId="57" fillId="8" borderId="14" xfId="3" applyFont="1" applyFill="1" applyBorder="1" applyAlignment="1">
      <alignment horizontal="center" vertical="center" wrapText="1"/>
    </xf>
    <xf numFmtId="0" fontId="57" fillId="8" borderId="15" xfId="3" applyFont="1" applyFill="1" applyBorder="1" applyAlignment="1">
      <alignment horizontal="center" vertical="center" wrapText="1"/>
    </xf>
    <xf numFmtId="0" fontId="57" fillId="8" borderId="11" xfId="3" applyFont="1" applyFill="1" applyBorder="1" applyAlignment="1">
      <alignment horizontal="center" vertical="center" wrapText="1"/>
    </xf>
    <xf numFmtId="0" fontId="57" fillId="8" borderId="13" xfId="3" applyFont="1" applyFill="1" applyBorder="1" applyAlignment="1">
      <alignment horizontal="center" vertical="center" wrapText="1"/>
    </xf>
    <xf numFmtId="0" fontId="57" fillId="8" borderId="1" xfId="3" applyFont="1" applyFill="1" applyBorder="1" applyAlignment="1">
      <alignment horizontal="center" vertical="center" wrapText="1"/>
    </xf>
    <xf numFmtId="0" fontId="57" fillId="8" borderId="73" xfId="3" applyFont="1" applyFill="1" applyBorder="1" applyAlignment="1">
      <alignment horizontal="center" vertical="center" wrapText="1"/>
    </xf>
    <xf numFmtId="0" fontId="3" fillId="8" borderId="23" xfId="0" applyFont="1" applyFill="1" applyBorder="1" applyAlignment="1">
      <alignment horizontal="center" vertical="center" wrapText="1"/>
    </xf>
    <xf numFmtId="0" fontId="49" fillId="2" borderId="24"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2" fillId="8" borderId="9" xfId="0" applyFont="1" applyFill="1" applyBorder="1" applyAlignment="1" applyProtection="1">
      <alignment horizontal="center" vertical="center"/>
      <protection locked="0"/>
    </xf>
    <xf numFmtId="0" fontId="49" fillId="2" borderId="1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protection locked="0"/>
    </xf>
    <xf numFmtId="0" fontId="49" fillId="2" borderId="33"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9" fillId="2" borderId="35" xfId="0" applyFont="1" applyFill="1" applyBorder="1" applyAlignment="1">
      <alignment horizontal="center" vertical="center" wrapText="1"/>
    </xf>
    <xf numFmtId="0" fontId="24" fillId="8" borderId="2" xfId="0" applyFont="1" applyFill="1" applyBorder="1" applyAlignment="1" applyProtection="1">
      <alignment horizontal="center" vertical="center" wrapText="1"/>
      <protection locked="0"/>
    </xf>
    <xf numFmtId="0" fontId="24" fillId="8" borderId="3" xfId="0" applyFont="1" applyFill="1" applyBorder="1" applyAlignment="1" applyProtection="1">
      <alignment horizontal="center" vertical="center" wrapText="1"/>
      <protection locked="0"/>
    </xf>
    <xf numFmtId="0" fontId="49" fillId="2" borderId="23" xfId="0" applyFont="1" applyFill="1" applyBorder="1" applyAlignment="1" applyProtection="1">
      <alignment horizontal="center" vertical="center"/>
      <protection locked="0"/>
    </xf>
    <xf numFmtId="0" fontId="28" fillId="8" borderId="24" xfId="0" applyFont="1" applyFill="1" applyBorder="1" applyAlignment="1" applyProtection="1">
      <alignment horizontal="center" vertical="center"/>
      <protection locked="0"/>
    </xf>
    <xf numFmtId="0" fontId="28" fillId="8" borderId="3" xfId="0" applyFont="1" applyFill="1" applyBorder="1" applyAlignment="1" applyProtection="1">
      <alignment horizontal="center" vertical="center"/>
      <protection locked="0"/>
    </xf>
    <xf numFmtId="0" fontId="57" fillId="8" borderId="2" xfId="3" applyNumberFormat="1" applyFont="1" applyFill="1" applyBorder="1" applyAlignment="1" applyProtection="1">
      <alignment horizontal="center" vertical="center"/>
      <protection locked="0"/>
    </xf>
    <xf numFmtId="0" fontId="57" fillId="8" borderId="23" xfId="3" applyNumberFormat="1" applyFont="1" applyFill="1" applyBorder="1" applyAlignment="1" applyProtection="1">
      <alignment horizontal="center" vertical="center"/>
      <protection locked="0"/>
    </xf>
    <xf numFmtId="0" fontId="53" fillId="6" borderId="25" xfId="0" applyFont="1" applyFill="1" applyBorder="1" applyAlignment="1" applyProtection="1">
      <alignment horizontal="center" vertical="center"/>
      <protection locked="0"/>
    </xf>
    <xf numFmtId="0" fontId="53" fillId="6" borderId="26" xfId="0" applyFont="1" applyFill="1" applyBorder="1" applyAlignment="1" applyProtection="1">
      <alignment horizontal="center" vertical="center"/>
      <protection locked="0"/>
    </xf>
    <xf numFmtId="0" fontId="53" fillId="6" borderId="27" xfId="0" applyFont="1" applyFill="1" applyBorder="1" applyAlignment="1" applyProtection="1">
      <alignment horizontal="center" vertical="center"/>
      <protection locked="0"/>
    </xf>
    <xf numFmtId="0" fontId="58" fillId="8" borderId="21" xfId="0" applyFont="1" applyFill="1" applyBorder="1" applyAlignment="1" applyProtection="1">
      <alignment horizontal="center" vertical="center"/>
      <protection locked="0"/>
    </xf>
    <xf numFmtId="0" fontId="58" fillId="8" borderId="1" xfId="0" applyFont="1" applyFill="1" applyBorder="1" applyAlignment="1" applyProtection="1">
      <alignment horizontal="center" vertical="center"/>
      <protection locked="0"/>
    </xf>
    <xf numFmtId="0" fontId="58" fillId="8" borderId="1" xfId="0" applyFont="1" applyFill="1" applyBorder="1" applyAlignment="1" applyProtection="1">
      <alignment horizontal="center" vertical="center" wrapText="1"/>
      <protection locked="0"/>
    </xf>
    <xf numFmtId="0" fontId="57" fillId="8" borderId="1" xfId="3" applyFont="1" applyFill="1" applyBorder="1" applyAlignment="1" applyProtection="1">
      <alignment horizontal="center" vertical="center" wrapText="1"/>
      <protection locked="0"/>
    </xf>
    <xf numFmtId="0" fontId="70" fillId="8" borderId="41" xfId="0" applyFont="1" applyFill="1" applyBorder="1" applyAlignment="1">
      <alignment horizontal="center" vertical="center" wrapText="1"/>
    </xf>
    <xf numFmtId="0" fontId="70" fillId="8" borderId="7" xfId="0" applyFont="1" applyFill="1" applyBorder="1" applyAlignment="1">
      <alignment horizontal="center" vertical="center" wrapText="1"/>
    </xf>
    <xf numFmtId="0" fontId="70" fillId="8" borderId="6" xfId="0" applyFont="1" applyFill="1" applyBorder="1" applyAlignment="1">
      <alignment horizontal="center" vertical="center" wrapText="1"/>
    </xf>
    <xf numFmtId="0" fontId="56" fillId="12" borderId="33" xfId="0" applyFont="1" applyFill="1" applyBorder="1" applyAlignment="1">
      <alignment horizontal="center" vertical="center"/>
    </xf>
    <xf numFmtId="0" fontId="47" fillId="12" borderId="34" xfId="0" applyFont="1" applyFill="1" applyBorder="1" applyAlignment="1">
      <alignment horizontal="center" vertical="center"/>
    </xf>
    <xf numFmtId="0" fontId="47" fillId="12" borderId="35" xfId="0" applyFont="1" applyFill="1" applyBorder="1" applyAlignment="1">
      <alignment horizontal="center" vertical="center"/>
    </xf>
    <xf numFmtId="10" fontId="63" fillId="8" borderId="25" xfId="0" applyNumberFormat="1" applyFont="1" applyFill="1" applyBorder="1" applyAlignment="1">
      <alignment horizontal="center" vertical="center" wrapText="1"/>
    </xf>
    <xf numFmtId="10" fontId="63" fillId="8" borderId="26" xfId="0" applyNumberFormat="1" applyFont="1" applyFill="1" applyBorder="1" applyAlignment="1">
      <alignment horizontal="center" vertical="center" wrapText="1"/>
    </xf>
    <xf numFmtId="10" fontId="63" fillId="8" borderId="27" xfId="0" applyNumberFormat="1" applyFont="1" applyFill="1" applyBorder="1" applyAlignment="1">
      <alignment horizontal="center" vertical="center" wrapText="1"/>
    </xf>
    <xf numFmtId="0" fontId="77" fillId="8" borderId="1" xfId="0" applyFont="1" applyFill="1" applyBorder="1" applyAlignment="1">
      <alignment horizontal="left"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26" xfId="0" applyFont="1" applyFill="1" applyBorder="1" applyAlignment="1">
      <alignment horizontal="center" vertical="center" wrapText="1"/>
    </xf>
    <xf numFmtId="0" fontId="7" fillId="8" borderId="61" xfId="0" applyFont="1" applyFill="1" applyBorder="1" applyAlignment="1">
      <alignment horizontal="center" vertical="center" wrapText="1"/>
    </xf>
    <xf numFmtId="0" fontId="77" fillId="8" borderId="9" xfId="0" applyFont="1" applyFill="1" applyBorder="1" applyAlignment="1">
      <alignment horizontal="left" vertical="center" wrapText="1"/>
    </xf>
    <xf numFmtId="0" fontId="63" fillId="8" borderId="11"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55" fillId="8" borderId="63" xfId="0" applyFont="1" applyFill="1" applyBorder="1" applyAlignment="1">
      <alignment horizontal="center" vertical="center" wrapText="1"/>
    </xf>
    <xf numFmtId="0" fontId="55" fillId="8" borderId="64" xfId="0" applyFont="1" applyFill="1" applyBorder="1" applyAlignment="1">
      <alignment horizontal="center" vertical="center" wrapText="1"/>
    </xf>
    <xf numFmtId="10" fontId="55" fillId="8" borderId="63" xfId="0" applyNumberFormat="1" applyFont="1" applyFill="1" applyBorder="1" applyAlignment="1">
      <alignment horizontal="center" vertical="center" wrapText="1"/>
    </xf>
    <xf numFmtId="10" fontId="55" fillId="8" borderId="64" xfId="0" applyNumberFormat="1"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63" fillId="2" borderId="38"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39" xfId="0" applyFont="1" applyFill="1" applyBorder="1" applyAlignment="1">
      <alignment horizontal="center" vertical="center"/>
    </xf>
    <xf numFmtId="0" fontId="14" fillId="8" borderId="2"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53" fillId="2" borderId="41" xfId="0" applyFont="1" applyFill="1" applyBorder="1" applyAlignment="1">
      <alignment horizontal="center" vertical="center"/>
    </xf>
    <xf numFmtId="0" fontId="53" fillId="2" borderId="6" xfId="0" applyFont="1" applyFill="1" applyBorder="1" applyAlignment="1">
      <alignment horizontal="center" vertical="center"/>
    </xf>
    <xf numFmtId="0" fontId="51" fillId="6" borderId="1" xfId="0" applyFont="1" applyFill="1" applyBorder="1" applyAlignment="1">
      <alignment horizontal="center" vertical="center"/>
    </xf>
    <xf numFmtId="0" fontId="63" fillId="10" borderId="24" xfId="0" applyFont="1" applyFill="1" applyBorder="1" applyAlignment="1" applyProtection="1">
      <alignment horizontal="center" vertical="center"/>
      <protection locked="0"/>
    </xf>
    <xf numFmtId="0" fontId="63" fillId="10" borderId="4" xfId="0" applyFont="1" applyFill="1" applyBorder="1" applyAlignment="1" applyProtection="1">
      <alignment horizontal="center" vertical="center"/>
      <protection locked="0"/>
    </xf>
    <xf numFmtId="0" fontId="63" fillId="10" borderId="23" xfId="0" applyFont="1" applyFill="1" applyBorder="1" applyAlignment="1" applyProtection="1">
      <alignment horizontal="center" vertical="center"/>
      <protection locked="0"/>
    </xf>
    <xf numFmtId="0" fontId="17" fillId="8" borderId="24" xfId="0" applyFont="1" applyFill="1" applyBorder="1" applyAlignment="1" applyProtection="1">
      <alignment horizontal="center" vertical="center"/>
      <protection locked="0"/>
    </xf>
    <xf numFmtId="0" fontId="17" fillId="8" borderId="3" xfId="0" applyFont="1" applyFill="1" applyBorder="1" applyAlignment="1" applyProtection="1">
      <alignment horizontal="center" vertical="center"/>
      <protection locked="0"/>
    </xf>
    <xf numFmtId="0" fontId="49" fillId="8" borderId="24" xfId="0" applyFont="1" applyFill="1" applyBorder="1" applyAlignment="1" applyProtection="1">
      <alignment horizontal="center" vertical="center"/>
      <protection locked="0"/>
    </xf>
    <xf numFmtId="0" fontId="49" fillId="8" borderId="4" xfId="0" applyFont="1" applyFill="1" applyBorder="1" applyAlignment="1" applyProtection="1">
      <alignment horizontal="center" vertical="center"/>
      <protection locked="0"/>
    </xf>
    <xf numFmtId="0" fontId="49" fillId="8" borderId="23" xfId="0"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wrapText="1"/>
      <protection locked="0"/>
    </xf>
    <xf numFmtId="0" fontId="0" fillId="8" borderId="0"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protection locked="0"/>
    </xf>
    <xf numFmtId="0" fontId="0" fillId="8" borderId="18" xfId="0" applyFont="1" applyFill="1" applyBorder="1" applyAlignment="1" applyProtection="1">
      <alignment horizontal="center" vertical="center" wrapText="1"/>
      <protection locked="0"/>
    </xf>
    <xf numFmtId="0" fontId="0" fillId="8" borderId="19" xfId="0" applyFont="1" applyFill="1" applyBorder="1" applyAlignment="1" applyProtection="1">
      <alignment horizontal="center" vertical="center" wrapText="1"/>
      <protection locked="0"/>
    </xf>
    <xf numFmtId="0" fontId="2" fillId="8" borderId="68" xfId="0" applyFont="1" applyFill="1" applyBorder="1" applyAlignment="1" applyProtection="1">
      <alignment horizontal="center" vertical="center" wrapText="1"/>
      <protection locked="0"/>
    </xf>
    <xf numFmtId="0" fontId="37" fillId="8" borderId="63" xfId="0" applyFont="1" applyFill="1" applyBorder="1" applyAlignment="1" applyProtection="1">
      <alignment horizontal="center" vertical="center" wrapText="1"/>
      <protection locked="0"/>
    </xf>
    <xf numFmtId="0" fontId="37" fillId="8" borderId="49" xfId="0" applyFont="1" applyFill="1" applyBorder="1" applyAlignment="1" applyProtection="1">
      <alignment horizontal="center" vertical="center" wrapText="1"/>
      <protection locked="0"/>
    </xf>
    <xf numFmtId="0" fontId="37" fillId="8" borderId="64" xfId="0" applyFont="1" applyFill="1" applyBorder="1" applyAlignment="1" applyProtection="1">
      <alignment horizontal="center" vertical="center" wrapText="1"/>
      <protection locked="0"/>
    </xf>
    <xf numFmtId="0" fontId="49" fillId="2" borderId="1"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4" xfId="0" applyFont="1" applyFill="1" applyBorder="1" applyAlignment="1">
      <alignment horizontal="center" vertical="center" wrapText="1"/>
    </xf>
    <xf numFmtId="0" fontId="49" fillId="2" borderId="33" xfId="0" applyFont="1" applyFill="1" applyBorder="1" applyAlignment="1">
      <alignment horizontal="center" vertical="center"/>
    </xf>
    <xf numFmtId="0" fontId="49" fillId="2" borderId="34" xfId="0" applyFont="1" applyFill="1" applyBorder="1" applyAlignment="1">
      <alignment horizontal="center" vertical="center"/>
    </xf>
    <xf numFmtId="0" fontId="49" fillId="2" borderId="35" xfId="0" applyFont="1" applyFill="1" applyBorder="1" applyAlignment="1">
      <alignment horizontal="center" vertical="center"/>
    </xf>
    <xf numFmtId="0" fontId="55" fillId="8" borderId="2" xfId="0" applyFont="1" applyFill="1" applyBorder="1" applyAlignment="1">
      <alignment horizontal="left" vertical="center" wrapText="1"/>
    </xf>
    <xf numFmtId="0" fontId="55" fillId="8" borderId="3" xfId="0" applyFont="1" applyFill="1" applyBorder="1" applyAlignment="1">
      <alignment horizontal="left" vertical="center" wrapText="1"/>
    </xf>
    <xf numFmtId="0" fontId="56" fillId="6" borderId="2" xfId="0" applyFont="1" applyFill="1" applyBorder="1" applyAlignment="1">
      <alignment horizontal="center" vertical="center"/>
    </xf>
    <xf numFmtId="0" fontId="56" fillId="6" borderId="4" xfId="0" applyFont="1" applyFill="1" applyBorder="1" applyAlignment="1">
      <alignment horizontal="center" vertical="center"/>
    </xf>
    <xf numFmtId="0" fontId="56" fillId="6" borderId="23" xfId="0" applyFont="1" applyFill="1" applyBorder="1" applyAlignment="1">
      <alignment horizontal="center" vertical="center"/>
    </xf>
    <xf numFmtId="0" fontId="57" fillId="8" borderId="69" xfId="3" applyFont="1" applyFill="1" applyBorder="1" applyAlignment="1">
      <alignment horizontal="center" vertical="center" wrapText="1"/>
    </xf>
    <xf numFmtId="0" fontId="38" fillId="8" borderId="25" xfId="0" applyFont="1" applyFill="1" applyBorder="1" applyAlignment="1">
      <alignment horizontal="center" vertical="center" wrapText="1"/>
    </xf>
    <xf numFmtId="0" fontId="38" fillId="8" borderId="26" xfId="0" applyFont="1" applyFill="1" applyBorder="1" applyAlignment="1">
      <alignment horizontal="center" vertical="center" wrapText="1"/>
    </xf>
    <xf numFmtId="0" fontId="38" fillId="8" borderId="27" xfId="0" applyFont="1" applyFill="1" applyBorder="1" applyAlignment="1">
      <alignment horizontal="center" vertical="center" wrapText="1"/>
    </xf>
    <xf numFmtId="3" fontId="59" fillId="8" borderId="34" xfId="0" applyNumberFormat="1" applyFont="1" applyFill="1" applyBorder="1" applyAlignment="1">
      <alignment horizontal="center" vertical="center"/>
    </xf>
    <xf numFmtId="3" fontId="59" fillId="8" borderId="35" xfId="0" applyNumberFormat="1" applyFont="1" applyFill="1" applyBorder="1" applyAlignment="1">
      <alignment horizontal="center" vertical="center"/>
    </xf>
    <xf numFmtId="0" fontId="5" fillId="8" borderId="1" xfId="0" applyFont="1" applyFill="1" applyBorder="1" applyAlignment="1">
      <alignment horizontal="center" vertical="center" wrapText="1"/>
    </xf>
    <xf numFmtId="0" fontId="5" fillId="8" borderId="58" xfId="0" applyFont="1" applyFill="1" applyBorder="1" applyAlignment="1">
      <alignment horizontal="center" vertical="center"/>
    </xf>
    <xf numFmtId="0" fontId="32" fillId="8" borderId="2" xfId="0" applyFont="1" applyFill="1" applyBorder="1" applyAlignment="1">
      <alignment horizontal="left" vertical="top" wrapText="1"/>
    </xf>
    <xf numFmtId="0" fontId="32" fillId="8" borderId="3" xfId="0" applyFont="1" applyFill="1" applyBorder="1" applyAlignment="1">
      <alignment horizontal="left" vertical="top" wrapText="1"/>
    </xf>
    <xf numFmtId="0" fontId="55" fillId="8" borderId="23" xfId="0" applyFont="1" applyFill="1" applyBorder="1" applyAlignment="1">
      <alignment horizontal="left" vertical="center" wrapText="1"/>
    </xf>
    <xf numFmtId="0" fontId="41" fillId="8" borderId="29" xfId="0" applyFont="1" applyFill="1" applyBorder="1" applyAlignment="1">
      <alignment horizontal="center" vertical="center" wrapText="1"/>
    </xf>
    <xf numFmtId="0" fontId="41" fillId="8" borderId="30" xfId="0" applyFont="1" applyFill="1" applyBorder="1" applyAlignment="1">
      <alignment horizontal="center" vertical="center" wrapText="1"/>
    </xf>
    <xf numFmtId="0" fontId="16" fillId="8" borderId="2" xfId="0" applyFont="1" applyFill="1" applyBorder="1" applyAlignment="1">
      <alignment horizontal="left" vertical="top" wrapText="1"/>
    </xf>
    <xf numFmtId="0" fontId="16" fillId="8" borderId="3" xfId="0" applyFont="1" applyFill="1" applyBorder="1" applyAlignment="1">
      <alignment horizontal="left" vertical="top" wrapText="1"/>
    </xf>
    <xf numFmtId="0" fontId="16" fillId="8" borderId="2" xfId="0" applyFont="1" applyFill="1" applyBorder="1" applyAlignment="1">
      <alignment horizontal="left" vertical="center" wrapText="1"/>
    </xf>
    <xf numFmtId="0" fontId="16" fillId="8" borderId="23" xfId="0" applyFont="1" applyFill="1" applyBorder="1" applyAlignment="1">
      <alignment horizontal="left" vertical="center" wrapText="1"/>
    </xf>
    <xf numFmtId="0" fontId="48" fillId="9" borderId="26" xfId="0" applyFont="1" applyFill="1" applyBorder="1" applyAlignment="1">
      <alignment horizontal="center" vertical="center" wrapText="1"/>
    </xf>
    <xf numFmtId="0" fontId="48" fillId="9" borderId="0" xfId="0" applyFont="1" applyFill="1" applyBorder="1" applyAlignment="1">
      <alignment horizontal="center" vertical="center" wrapText="1"/>
    </xf>
    <xf numFmtId="0" fontId="46" fillId="5" borderId="38" xfId="0" applyFont="1" applyFill="1" applyBorder="1" applyAlignment="1">
      <alignment horizontal="center" vertical="center"/>
    </xf>
    <xf numFmtId="0" fontId="46" fillId="5" borderId="12" xfId="0" applyFont="1" applyFill="1" applyBorder="1" applyAlignment="1">
      <alignment horizontal="center" vertical="center"/>
    </xf>
    <xf numFmtId="0" fontId="46" fillId="5" borderId="39" xfId="0" applyFont="1" applyFill="1" applyBorder="1" applyAlignment="1">
      <alignment horizontal="center" vertical="center"/>
    </xf>
    <xf numFmtId="0" fontId="56" fillId="6" borderId="58" xfId="0" applyFont="1" applyFill="1" applyBorder="1" applyAlignment="1">
      <alignment horizontal="center" vertical="center"/>
    </xf>
    <xf numFmtId="0" fontId="56" fillId="6" borderId="59" xfId="0" applyFont="1" applyFill="1" applyBorder="1" applyAlignment="1">
      <alignment horizontal="center" vertical="center"/>
    </xf>
    <xf numFmtId="0" fontId="46" fillId="4" borderId="38" xfId="0" applyFont="1" applyFill="1" applyBorder="1" applyAlignment="1">
      <alignment horizontal="center" vertical="center"/>
    </xf>
    <xf numFmtId="0" fontId="46" fillId="4" borderId="12" xfId="0" applyFont="1" applyFill="1" applyBorder="1" applyAlignment="1">
      <alignment horizontal="center" vertical="center"/>
    </xf>
    <xf numFmtId="0" fontId="46" fillId="4" borderId="39" xfId="0" applyFont="1" applyFill="1" applyBorder="1" applyAlignment="1">
      <alignment horizontal="center" vertical="center"/>
    </xf>
    <xf numFmtId="0" fontId="56" fillId="8" borderId="24" xfId="0" applyFont="1" applyFill="1" applyBorder="1" applyAlignment="1">
      <alignment horizontal="center" vertical="center" wrapText="1"/>
    </xf>
    <xf numFmtId="0" fontId="56" fillId="8" borderId="4" xfId="0" applyFont="1" applyFill="1" applyBorder="1" applyAlignment="1">
      <alignment horizontal="center" vertical="center" wrapText="1"/>
    </xf>
    <xf numFmtId="0" fontId="56" fillId="8" borderId="23" xfId="0" applyFont="1" applyFill="1" applyBorder="1" applyAlignment="1">
      <alignment horizontal="center" vertical="center" wrapText="1"/>
    </xf>
    <xf numFmtId="9" fontId="7" fillId="8" borderId="8" xfId="0" applyNumberFormat="1" applyFont="1" applyFill="1" applyBorder="1" applyAlignment="1">
      <alignment horizontal="center" vertical="center" wrapText="1"/>
    </xf>
    <xf numFmtId="9" fontId="19" fillId="8" borderId="8" xfId="0" applyNumberFormat="1" applyFont="1" applyFill="1" applyBorder="1" applyAlignment="1">
      <alignment horizontal="center" vertical="center" wrapText="1"/>
    </xf>
    <xf numFmtId="0" fontId="64" fillId="9" borderId="25" xfId="0" applyFont="1" applyFill="1" applyBorder="1" applyAlignment="1">
      <alignment horizontal="center" vertical="center"/>
    </xf>
    <xf numFmtId="0" fontId="64" fillId="9" borderId="26" xfId="0" applyFont="1" applyFill="1" applyBorder="1" applyAlignment="1">
      <alignment horizontal="center" vertical="center"/>
    </xf>
    <xf numFmtId="0" fontId="64" fillId="9" borderId="27" xfId="0" applyFont="1" applyFill="1" applyBorder="1" applyAlignment="1">
      <alignment horizontal="center" vertical="center"/>
    </xf>
    <xf numFmtId="0" fontId="64" fillId="9" borderId="18" xfId="0" applyFont="1" applyFill="1" applyBorder="1" applyAlignment="1">
      <alignment horizontal="center" vertical="center"/>
    </xf>
    <xf numFmtId="0" fontId="64" fillId="9" borderId="19" xfId="0" applyFont="1" applyFill="1" applyBorder="1" applyAlignment="1">
      <alignment horizontal="center" vertical="center"/>
    </xf>
    <xf numFmtId="0" fontId="64" fillId="9" borderId="20" xfId="0" applyFont="1" applyFill="1" applyBorder="1" applyAlignment="1">
      <alignment horizontal="center" vertical="center"/>
    </xf>
    <xf numFmtId="0" fontId="48" fillId="12" borderId="25" xfId="0" applyFont="1" applyFill="1" applyBorder="1" applyAlignment="1">
      <alignment horizontal="center" vertical="center"/>
    </xf>
    <xf numFmtId="0" fontId="48" fillId="12" borderId="26" xfId="0" applyFont="1" applyFill="1" applyBorder="1" applyAlignment="1">
      <alignment horizontal="center" vertical="center"/>
    </xf>
    <xf numFmtId="0" fontId="48" fillId="12" borderId="27" xfId="0" applyFont="1" applyFill="1" applyBorder="1" applyAlignment="1">
      <alignment horizontal="center" vertical="center"/>
    </xf>
    <xf numFmtId="0" fontId="48" fillId="12" borderId="18" xfId="0" applyFont="1" applyFill="1" applyBorder="1" applyAlignment="1">
      <alignment horizontal="center" vertical="center"/>
    </xf>
    <xf numFmtId="0" fontId="48" fillId="12" borderId="19" xfId="0" applyFont="1" applyFill="1" applyBorder="1" applyAlignment="1">
      <alignment horizontal="center" vertical="center"/>
    </xf>
    <xf numFmtId="0" fontId="48" fillId="12" borderId="20" xfId="0" applyFont="1" applyFill="1" applyBorder="1" applyAlignment="1">
      <alignment horizontal="center" vertical="center"/>
    </xf>
    <xf numFmtId="0" fontId="44" fillId="5" borderId="25"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27" xfId="0" applyFont="1" applyFill="1" applyBorder="1" applyAlignment="1">
      <alignment horizontal="center" vertical="center"/>
    </xf>
    <xf numFmtId="0" fontId="44" fillId="5" borderId="38" xfId="0" applyFont="1" applyFill="1" applyBorder="1" applyAlignment="1">
      <alignment horizontal="center" vertical="center"/>
    </xf>
    <xf numFmtId="0" fontId="44" fillId="5" borderId="12" xfId="0" applyFont="1" applyFill="1" applyBorder="1" applyAlignment="1">
      <alignment horizontal="center" vertical="center"/>
    </xf>
    <xf numFmtId="0" fontId="44" fillId="5" borderId="39" xfId="0" applyFont="1" applyFill="1" applyBorder="1" applyAlignment="1">
      <alignment horizontal="center" vertical="center"/>
    </xf>
    <xf numFmtId="0" fontId="46" fillId="4" borderId="24" xfId="0" applyFont="1" applyFill="1" applyBorder="1" applyAlignment="1">
      <alignment horizontal="center" vertical="center"/>
    </xf>
    <xf numFmtId="0" fontId="46" fillId="4" borderId="4" xfId="0" applyFont="1" applyFill="1" applyBorder="1" applyAlignment="1">
      <alignment horizontal="center" vertical="center"/>
    </xf>
    <xf numFmtId="0" fontId="46" fillId="4" borderId="23" xfId="0" applyFont="1" applyFill="1" applyBorder="1" applyAlignment="1">
      <alignment horizontal="center" vertical="center"/>
    </xf>
    <xf numFmtId="0" fontId="54" fillId="8" borderId="2" xfId="0" applyFont="1" applyFill="1" applyBorder="1" applyAlignment="1">
      <alignment horizontal="left" vertical="top"/>
    </xf>
    <xf numFmtId="0" fontId="54" fillId="8" borderId="4" xfId="0" applyFont="1" applyFill="1" applyBorder="1" applyAlignment="1">
      <alignment horizontal="left" vertical="top"/>
    </xf>
    <xf numFmtId="0" fontId="54" fillId="8" borderId="23" xfId="0" applyFont="1" applyFill="1" applyBorder="1" applyAlignment="1">
      <alignment horizontal="left" vertical="top"/>
    </xf>
    <xf numFmtId="0" fontId="49" fillId="4" borderId="2" xfId="0" applyFont="1" applyFill="1" applyBorder="1" applyAlignment="1">
      <alignment horizontal="center" vertical="center"/>
    </xf>
    <xf numFmtId="0" fontId="49" fillId="4" borderId="3" xfId="0" applyFont="1" applyFill="1" applyBorder="1" applyAlignment="1">
      <alignment horizontal="center" vertical="center"/>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31" fillId="8" borderId="23" xfId="0" applyFont="1" applyFill="1" applyBorder="1" applyAlignment="1">
      <alignment horizontal="left" vertical="top" wrapText="1"/>
    </xf>
    <xf numFmtId="0" fontId="48" fillId="8" borderId="24" xfId="0" applyFont="1" applyFill="1" applyBorder="1" applyAlignment="1">
      <alignment horizontal="left" vertical="center"/>
    </xf>
    <xf numFmtId="0" fontId="48" fillId="8" borderId="4" xfId="0" applyFont="1" applyFill="1" applyBorder="1" applyAlignment="1">
      <alignment horizontal="left" vertical="center"/>
    </xf>
    <xf numFmtId="0" fontId="48" fillId="8" borderId="23" xfId="0" applyFont="1" applyFill="1" applyBorder="1" applyAlignment="1">
      <alignment horizontal="left" vertical="center"/>
    </xf>
    <xf numFmtId="0" fontId="41" fillId="8" borderId="2" xfId="0" applyFont="1" applyFill="1" applyBorder="1" applyAlignment="1">
      <alignment horizontal="left" vertical="center" wrapText="1"/>
    </xf>
    <xf numFmtId="0" fontId="41" fillId="8" borderId="23" xfId="0" applyFont="1" applyFill="1" applyBorder="1" applyAlignment="1">
      <alignment horizontal="left" vertical="center" wrapText="1"/>
    </xf>
    <xf numFmtId="0" fontId="33" fillId="8" borderId="2"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23" fillId="8" borderId="2" xfId="0" applyFont="1" applyFill="1" applyBorder="1" applyAlignment="1">
      <alignment horizontal="left" vertical="top" wrapText="1"/>
    </xf>
    <xf numFmtId="0" fontId="23" fillId="8" borderId="3" xfId="0" applyFont="1" applyFill="1" applyBorder="1" applyAlignment="1">
      <alignment horizontal="left" vertical="top" wrapText="1"/>
    </xf>
    <xf numFmtId="0" fontId="36" fillId="8" borderId="2" xfId="0" applyFont="1" applyFill="1" applyBorder="1" applyAlignment="1">
      <alignment horizontal="left" vertical="center"/>
    </xf>
    <xf numFmtId="0" fontId="36" fillId="8" borderId="23" xfId="0" applyFont="1" applyFill="1" applyBorder="1" applyAlignment="1">
      <alignment horizontal="left" vertical="center"/>
    </xf>
    <xf numFmtId="0" fontId="57" fillId="9" borderId="24" xfId="3" applyFill="1" applyBorder="1" applyAlignment="1">
      <alignment horizontal="center" vertical="center"/>
    </xf>
    <xf numFmtId="0" fontId="57" fillId="9" borderId="4" xfId="3" applyFill="1" applyBorder="1" applyAlignment="1">
      <alignment horizontal="center" vertical="center"/>
    </xf>
    <xf numFmtId="0" fontId="57" fillId="9" borderId="23" xfId="3" applyFill="1" applyBorder="1" applyAlignment="1">
      <alignment horizontal="center" vertical="center"/>
    </xf>
    <xf numFmtId="0" fontId="39" fillId="8" borderId="2" xfId="0" applyFont="1" applyFill="1" applyBorder="1" applyAlignment="1">
      <alignment horizontal="left" vertical="center" wrapText="1"/>
    </xf>
    <xf numFmtId="0" fontId="39" fillId="8" borderId="3" xfId="0" applyFont="1" applyFill="1" applyBorder="1" applyAlignment="1">
      <alignment horizontal="left" vertical="center" wrapText="1"/>
    </xf>
    <xf numFmtId="0" fontId="49" fillId="4" borderId="2" xfId="0" applyFont="1" applyFill="1" applyBorder="1" applyAlignment="1">
      <alignment horizontal="center" vertical="top" wrapText="1"/>
    </xf>
    <xf numFmtId="0" fontId="49" fillId="4" borderId="3" xfId="0" applyFont="1" applyFill="1" applyBorder="1" applyAlignment="1">
      <alignment horizontal="center" vertical="top" wrapText="1"/>
    </xf>
    <xf numFmtId="0" fontId="41" fillId="8" borderId="40" xfId="0" applyFont="1" applyFill="1" applyBorder="1" applyAlignment="1">
      <alignment horizontal="center" vertical="center" wrapText="1"/>
    </xf>
    <xf numFmtId="0" fontId="16" fillId="8" borderId="5" xfId="0" applyFont="1" applyFill="1" applyBorder="1" applyAlignment="1">
      <alignment horizontal="left" vertical="center" wrapText="1"/>
    </xf>
    <xf numFmtId="0" fontId="41" fillId="8" borderId="6" xfId="0" applyFont="1" applyFill="1" applyBorder="1" applyAlignment="1">
      <alignment horizontal="left" vertical="center" wrapText="1"/>
    </xf>
    <xf numFmtId="0" fontId="41" fillId="8" borderId="11"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41" fillId="8" borderId="2" xfId="0" applyFont="1" applyFill="1" applyBorder="1" applyAlignment="1">
      <alignment horizontal="left" vertical="top" wrapText="1"/>
    </xf>
    <xf numFmtId="0" fontId="41" fillId="8" borderId="3" xfId="0" applyFont="1" applyFill="1" applyBorder="1" applyAlignment="1">
      <alignment horizontal="left" vertical="top" wrapText="1"/>
    </xf>
    <xf numFmtId="0" fontId="25" fillId="8" borderId="5" xfId="0" applyFont="1" applyFill="1" applyBorder="1" applyAlignment="1">
      <alignment horizontal="left" vertical="center" wrapText="1"/>
    </xf>
    <xf numFmtId="0" fontId="25" fillId="8" borderId="6" xfId="0" applyFont="1" applyFill="1" applyBorder="1" applyAlignment="1">
      <alignment horizontal="left" vertical="center" wrapText="1"/>
    </xf>
    <xf numFmtId="0" fontId="25" fillId="8" borderId="11" xfId="0" applyFont="1" applyFill="1" applyBorder="1" applyAlignment="1">
      <alignment horizontal="left" vertical="center" wrapText="1"/>
    </xf>
    <xf numFmtId="0" fontId="25" fillId="8" borderId="13" xfId="0" applyFont="1" applyFill="1" applyBorder="1" applyAlignment="1">
      <alignment horizontal="left" vertical="center" wrapText="1"/>
    </xf>
    <xf numFmtId="0" fontId="41" fillId="8" borderId="5" xfId="0" applyFont="1" applyFill="1" applyBorder="1" applyAlignment="1">
      <alignment horizontal="left" vertical="center" wrapText="1"/>
    </xf>
    <xf numFmtId="0" fontId="49" fillId="4" borderId="23" xfId="0" applyFont="1" applyFill="1" applyBorder="1" applyAlignment="1">
      <alignment horizontal="center" vertical="center"/>
    </xf>
    <xf numFmtId="0" fontId="48" fillId="4" borderId="24" xfId="0" applyFont="1" applyFill="1" applyBorder="1" applyAlignment="1">
      <alignment horizontal="center" vertical="center"/>
    </xf>
    <xf numFmtId="0" fontId="48" fillId="4" borderId="4" xfId="0" applyFont="1" applyFill="1" applyBorder="1" applyAlignment="1">
      <alignment horizontal="center" vertical="center"/>
    </xf>
    <xf numFmtId="0" fontId="48" fillId="4" borderId="23" xfId="0" applyFont="1" applyFill="1" applyBorder="1" applyAlignment="1">
      <alignment horizontal="center" vertical="center"/>
    </xf>
    <xf numFmtId="0" fontId="36" fillId="8" borderId="2" xfId="0" applyFont="1" applyFill="1" applyBorder="1" applyAlignment="1">
      <alignment horizontal="left" vertical="top" wrapText="1"/>
    </xf>
    <xf numFmtId="0" fontId="36" fillId="8" borderId="3" xfId="0" applyFont="1" applyFill="1" applyBorder="1" applyAlignment="1">
      <alignment horizontal="left" vertical="top" wrapText="1"/>
    </xf>
    <xf numFmtId="0" fontId="41" fillId="8" borderId="2" xfId="0" applyFont="1" applyFill="1" applyBorder="1" applyAlignment="1">
      <alignment horizontal="left" vertical="center"/>
    </xf>
    <xf numFmtId="0" fontId="41" fillId="8" borderId="23" xfId="0" applyFont="1" applyFill="1" applyBorder="1" applyAlignment="1">
      <alignment horizontal="left" vertical="center"/>
    </xf>
    <xf numFmtId="0" fontId="52" fillId="7" borderId="38" xfId="0" applyFont="1" applyFill="1" applyBorder="1" applyAlignment="1" applyProtection="1">
      <alignment horizontal="center" vertical="center"/>
      <protection locked="0"/>
    </xf>
    <xf numFmtId="0" fontId="52" fillId="7" borderId="12" xfId="0" applyFont="1" applyFill="1" applyBorder="1" applyAlignment="1" applyProtection="1">
      <alignment horizontal="center" vertical="center"/>
      <protection locked="0"/>
    </xf>
    <xf numFmtId="0" fontId="52" fillId="7" borderId="39" xfId="0" applyFont="1" applyFill="1" applyBorder="1" applyAlignment="1" applyProtection="1">
      <alignment horizontal="center" vertical="center"/>
      <protection locked="0"/>
    </xf>
    <xf numFmtId="0" fontId="49" fillId="2" borderId="38" xfId="0" applyFont="1" applyFill="1" applyBorder="1" applyAlignment="1">
      <alignment horizontal="center" vertical="center" wrapText="1"/>
    </xf>
    <xf numFmtId="0" fontId="49" fillId="2" borderId="39"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15" fillId="8" borderId="2" xfId="0" applyFont="1" applyFill="1" applyBorder="1" applyAlignment="1">
      <alignment horizontal="left" vertical="top" wrapText="1"/>
    </xf>
    <xf numFmtId="0" fontId="49" fillId="2"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5" fillId="8" borderId="11" xfId="3" applyFont="1" applyFill="1" applyBorder="1" applyAlignment="1">
      <alignment horizontal="center" vertical="center" wrapText="1"/>
    </xf>
    <xf numFmtId="0" fontId="55" fillId="8" borderId="12" xfId="3" applyFont="1" applyFill="1" applyBorder="1" applyAlignment="1">
      <alignment horizontal="center" vertical="center" wrapText="1"/>
    </xf>
    <xf numFmtId="0" fontId="55" fillId="8" borderId="39" xfId="3" applyFont="1" applyFill="1" applyBorder="1" applyAlignment="1">
      <alignment horizontal="center" vertical="center" wrapText="1"/>
    </xf>
    <xf numFmtId="0" fontId="2" fillId="8" borderId="66"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41" fillId="8" borderId="14" xfId="0" applyFont="1" applyFill="1" applyBorder="1" applyAlignment="1">
      <alignment horizontal="left" vertical="center" wrapText="1"/>
    </xf>
    <xf numFmtId="0" fontId="41" fillId="8" borderId="15" xfId="0" applyFont="1" applyFill="1" applyBorder="1" applyAlignment="1">
      <alignment horizontal="left" vertical="center" wrapText="1"/>
    </xf>
    <xf numFmtId="0" fontId="41" fillId="8" borderId="3" xfId="0" applyFont="1" applyFill="1" applyBorder="1" applyAlignment="1">
      <alignment horizontal="left" vertical="center" wrapText="1"/>
    </xf>
    <xf numFmtId="0" fontId="55" fillId="8" borderId="2" xfId="0" applyFont="1" applyFill="1" applyBorder="1" applyAlignment="1">
      <alignment horizontal="left" vertical="top" wrapText="1"/>
    </xf>
    <xf numFmtId="0" fontId="55" fillId="8" borderId="3" xfId="0" applyFont="1" applyFill="1" applyBorder="1" applyAlignment="1">
      <alignment horizontal="left" vertical="top" wrapText="1"/>
    </xf>
    <xf numFmtId="0" fontId="55" fillId="8" borderId="2" xfId="0" applyFont="1" applyFill="1" applyBorder="1" applyAlignment="1">
      <alignment vertical="center" wrapText="1"/>
    </xf>
    <xf numFmtId="0" fontId="55" fillId="8" borderId="23" xfId="0" applyFont="1" applyFill="1" applyBorder="1" applyAlignment="1">
      <alignment vertical="center" wrapText="1"/>
    </xf>
    <xf numFmtId="0" fontId="15" fillId="8" borderId="2" xfId="0" applyFont="1" applyFill="1" applyBorder="1" applyAlignment="1">
      <alignment horizontal="left" vertical="center" wrapText="1"/>
    </xf>
    <xf numFmtId="0" fontId="16" fillId="8" borderId="23" xfId="0" applyFont="1" applyFill="1" applyBorder="1" applyAlignment="1">
      <alignment horizontal="left" vertical="top" wrapText="1"/>
    </xf>
    <xf numFmtId="0" fontId="34" fillId="8" borderId="2" xfId="0" applyFont="1" applyFill="1" applyBorder="1" applyAlignment="1">
      <alignment horizontal="left" vertical="center" wrapText="1"/>
    </xf>
    <xf numFmtId="0" fontId="34" fillId="8" borderId="23" xfId="0" applyFont="1" applyFill="1" applyBorder="1" applyAlignment="1">
      <alignment horizontal="left" vertical="center" wrapText="1"/>
    </xf>
    <xf numFmtId="0" fontId="25" fillId="8" borderId="2" xfId="0" applyFont="1" applyFill="1" applyBorder="1" applyAlignment="1">
      <alignment horizontal="left" vertical="top" wrapText="1"/>
    </xf>
    <xf numFmtId="0" fontId="25" fillId="8" borderId="3" xfId="0" applyFont="1" applyFill="1" applyBorder="1" applyAlignment="1">
      <alignment horizontal="left" vertical="top" wrapText="1"/>
    </xf>
    <xf numFmtId="0" fontId="34" fillId="8" borderId="5" xfId="0" applyFont="1" applyFill="1" applyBorder="1" applyAlignment="1">
      <alignment horizontal="left" vertical="center" wrapText="1"/>
    </xf>
    <xf numFmtId="0" fontId="34" fillId="8" borderId="6" xfId="0" applyFont="1" applyFill="1" applyBorder="1" applyAlignment="1">
      <alignment horizontal="left" vertical="center" wrapText="1"/>
    </xf>
    <xf numFmtId="0" fontId="34" fillId="8" borderId="11" xfId="0" applyFont="1" applyFill="1" applyBorder="1" applyAlignment="1">
      <alignment horizontal="left" vertical="center" wrapText="1"/>
    </xf>
    <xf numFmtId="0" fontId="34" fillId="8" borderId="13" xfId="0" applyFont="1" applyFill="1" applyBorder="1" applyAlignment="1">
      <alignment horizontal="left" vertical="center" wrapText="1"/>
    </xf>
    <xf numFmtId="0" fontId="26" fillId="8" borderId="5" xfId="0" applyFont="1" applyFill="1" applyBorder="1" applyAlignment="1">
      <alignment horizontal="left" vertical="center" wrapText="1"/>
    </xf>
    <xf numFmtId="0" fontId="26" fillId="8" borderId="6" xfId="0" applyFont="1" applyFill="1" applyBorder="1" applyAlignment="1">
      <alignment horizontal="left" vertical="center" wrapText="1"/>
    </xf>
    <xf numFmtId="0" fontId="26" fillId="8" borderId="11" xfId="0" applyFont="1" applyFill="1" applyBorder="1" applyAlignment="1">
      <alignment horizontal="left" vertical="center" wrapText="1"/>
    </xf>
    <xf numFmtId="0" fontId="26" fillId="8" borderId="13" xfId="0" applyFont="1" applyFill="1" applyBorder="1" applyAlignment="1">
      <alignment horizontal="left" vertical="center" wrapText="1"/>
    </xf>
    <xf numFmtId="0" fontId="29" fillId="8" borderId="2" xfId="0" applyFont="1" applyFill="1" applyBorder="1" applyAlignment="1">
      <alignment horizontal="left" vertical="center" wrapText="1"/>
    </xf>
    <xf numFmtId="0" fontId="29" fillId="8" borderId="23" xfId="0" applyFont="1" applyFill="1" applyBorder="1" applyAlignment="1">
      <alignment horizontal="left" vertical="center" wrapText="1"/>
    </xf>
    <xf numFmtId="0" fontId="57" fillId="8" borderId="24" xfId="3" applyFill="1" applyBorder="1" applyAlignment="1">
      <alignment horizontal="center" vertical="center" wrapText="1"/>
    </xf>
    <xf numFmtId="0" fontId="57" fillId="8" borderId="4" xfId="3" applyFill="1" applyBorder="1" applyAlignment="1">
      <alignment horizontal="center" vertical="center" wrapText="1"/>
    </xf>
    <xf numFmtId="0" fontId="57" fillId="8" borderId="23" xfId="3" applyFill="1" applyBorder="1" applyAlignment="1">
      <alignment horizontal="center" vertical="center" wrapText="1"/>
    </xf>
    <xf numFmtId="0" fontId="51" fillId="6" borderId="41"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2" xfId="0" applyFont="1" applyFill="1" applyBorder="1" applyAlignment="1">
      <alignment horizontal="center" vertical="center" wrapText="1"/>
    </xf>
    <xf numFmtId="0" fontId="57" fillId="8" borderId="46" xfId="3" applyFill="1" applyBorder="1" applyAlignment="1">
      <alignment horizontal="center" vertical="center" wrapText="1"/>
    </xf>
    <xf numFmtId="0" fontId="57" fillId="8" borderId="45" xfId="3" applyFill="1" applyBorder="1" applyAlignment="1">
      <alignment horizontal="center" vertical="center" wrapText="1"/>
    </xf>
    <xf numFmtId="0" fontId="57" fillId="8" borderId="47" xfId="3" applyFill="1" applyBorder="1" applyAlignment="1">
      <alignment horizontal="center" vertical="center" wrapText="1"/>
    </xf>
    <xf numFmtId="0" fontId="57" fillId="8" borderId="2" xfId="3" applyFill="1" applyBorder="1" applyAlignment="1">
      <alignment horizontal="center" vertical="center" wrapText="1"/>
    </xf>
    <xf numFmtId="0" fontId="46" fillId="4" borderId="65" xfId="0" applyFont="1" applyFill="1" applyBorder="1" applyAlignment="1">
      <alignment horizontal="center" vertical="center"/>
    </xf>
    <xf numFmtId="0" fontId="46" fillId="4" borderId="68" xfId="0" applyFont="1" applyFill="1" applyBorder="1" applyAlignment="1">
      <alignment horizontal="center" vertical="center"/>
    </xf>
    <xf numFmtId="0" fontId="46" fillId="4" borderId="69" xfId="0" applyFont="1" applyFill="1" applyBorder="1" applyAlignment="1">
      <alignment horizontal="center" vertical="center"/>
    </xf>
    <xf numFmtId="9" fontId="9" fillId="8" borderId="2" xfId="0" applyNumberFormat="1" applyFont="1" applyFill="1" applyBorder="1" applyAlignment="1">
      <alignment horizontal="center" vertical="center" wrapText="1"/>
    </xf>
    <xf numFmtId="9" fontId="9" fillId="8" borderId="4" xfId="0" applyNumberFormat="1" applyFont="1" applyFill="1" applyBorder="1" applyAlignment="1">
      <alignment horizontal="center" vertical="center" wrapText="1"/>
    </xf>
    <xf numFmtId="9" fontId="9" fillId="8" borderId="3" xfId="0" applyNumberFormat="1" applyFont="1" applyFill="1" applyBorder="1" applyAlignment="1">
      <alignment horizontal="center" vertical="center" wrapText="1"/>
    </xf>
    <xf numFmtId="9" fontId="7" fillId="8" borderId="1" xfId="0" applyNumberFormat="1" applyFont="1" applyFill="1" applyBorder="1" applyAlignment="1">
      <alignment horizontal="center" vertical="center" wrapText="1"/>
    </xf>
    <xf numFmtId="9" fontId="19" fillId="8" borderId="1" xfId="0" applyNumberFormat="1"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56" fillId="8" borderId="24" xfId="0" applyFont="1" applyFill="1" applyBorder="1" applyAlignment="1">
      <alignment horizontal="left" vertical="center" wrapText="1"/>
    </xf>
    <xf numFmtId="0" fontId="56" fillId="8" borderId="4" xfId="0" applyFont="1" applyFill="1" applyBorder="1" applyAlignment="1">
      <alignment horizontal="left" vertical="center" wrapText="1"/>
    </xf>
    <xf numFmtId="0" fontId="56" fillId="8" borderId="23" xfId="0" applyFont="1" applyFill="1" applyBorder="1" applyAlignment="1">
      <alignment horizontal="left" vertical="center" wrapText="1"/>
    </xf>
    <xf numFmtId="0" fontId="55" fillId="8" borderId="2" xfId="3" applyFont="1" applyFill="1" applyBorder="1" applyAlignment="1">
      <alignment horizontal="center" vertical="center" wrapText="1"/>
    </xf>
    <xf numFmtId="0" fontId="55" fillId="8" borderId="4" xfId="3" applyFont="1" applyFill="1" applyBorder="1" applyAlignment="1">
      <alignment horizontal="center" vertical="center" wrapText="1"/>
    </xf>
    <xf numFmtId="0" fontId="55" fillId="8" borderId="23" xfId="3"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23" xfId="0" applyFont="1" applyFill="1" applyBorder="1" applyAlignment="1">
      <alignment horizontal="center" vertical="center"/>
    </xf>
    <xf numFmtId="0" fontId="29" fillId="8" borderId="2" xfId="0" applyFont="1" applyFill="1" applyBorder="1" applyAlignment="1">
      <alignment horizontal="left" vertical="top" wrapText="1"/>
    </xf>
    <xf numFmtId="0" fontId="29" fillId="8" borderId="3" xfId="0" applyFont="1" applyFill="1" applyBorder="1" applyAlignment="1">
      <alignment horizontal="left" vertical="top" wrapText="1"/>
    </xf>
    <xf numFmtId="0" fontId="58" fillId="8"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68" xfId="0" applyBorder="1" applyAlignment="1">
      <alignment horizontal="center" vertical="center" wrapText="1"/>
    </xf>
    <xf numFmtId="0" fontId="62" fillId="8" borderId="22" xfId="0" applyFont="1" applyFill="1" applyBorder="1" applyAlignment="1">
      <alignment horizontal="center" vertical="center" wrapText="1"/>
    </xf>
    <xf numFmtId="0" fontId="75" fillId="16" borderId="16" xfId="0" applyFont="1" applyFill="1" applyBorder="1" applyAlignment="1">
      <alignment horizontal="center" vertical="center"/>
    </xf>
    <xf numFmtId="0" fontId="75" fillId="16" borderId="0" xfId="0" applyFont="1" applyFill="1" applyBorder="1" applyAlignment="1">
      <alignment horizontal="center" vertical="center"/>
    </xf>
    <xf numFmtId="0" fontId="75" fillId="16" borderId="17" xfId="0" applyFont="1" applyFill="1" applyBorder="1" applyAlignment="1">
      <alignment horizontal="center" vertical="center"/>
    </xf>
    <xf numFmtId="0" fontId="49" fillId="2" borderId="21" xfId="0" applyFont="1" applyFill="1" applyBorder="1" applyAlignment="1">
      <alignment horizontal="center" vertical="center"/>
    </xf>
    <xf numFmtId="0" fontId="49" fillId="2" borderId="22" xfId="0" applyFont="1" applyFill="1" applyBorder="1" applyAlignment="1">
      <alignment horizontal="center" vertical="center"/>
    </xf>
    <xf numFmtId="41" fontId="58" fillId="8" borderId="18" xfId="5" applyFont="1" applyFill="1" applyBorder="1" applyAlignment="1">
      <alignment horizontal="center" vertical="center"/>
    </xf>
    <xf numFmtId="41" fontId="58" fillId="8" borderId="19" xfId="5" applyFont="1" applyFill="1" applyBorder="1" applyAlignment="1">
      <alignment horizontal="center" vertical="center"/>
    </xf>
    <xf numFmtId="41" fontId="58" fillId="8" borderId="20" xfId="5" applyFont="1" applyFill="1" applyBorder="1" applyAlignment="1">
      <alignment horizontal="center" vertical="center"/>
    </xf>
    <xf numFmtId="0" fontId="61" fillId="8" borderId="2" xfId="0" applyFont="1" applyFill="1" applyBorder="1" applyAlignment="1">
      <alignment horizontal="center" vertical="center"/>
    </xf>
    <xf numFmtId="0" fontId="61" fillId="8" borderId="4" xfId="0" applyFont="1" applyFill="1" applyBorder="1" applyAlignment="1">
      <alignment horizontal="center" vertical="center"/>
    </xf>
    <xf numFmtId="0" fontId="61" fillId="8" borderId="3" xfId="0" applyFont="1" applyFill="1" applyBorder="1" applyAlignment="1">
      <alignment horizontal="center" vertical="center"/>
    </xf>
    <xf numFmtId="0" fontId="62" fillId="17" borderId="55" xfId="0" applyFont="1" applyFill="1" applyBorder="1" applyAlignment="1">
      <alignment horizontal="center" vertical="center" wrapText="1"/>
    </xf>
    <xf numFmtId="0" fontId="62" fillId="17" borderId="56" xfId="0" applyFont="1" applyFill="1" applyBorder="1" applyAlignment="1">
      <alignment horizontal="center" vertical="center" wrapText="1"/>
    </xf>
    <xf numFmtId="0" fontId="62" fillId="0" borderId="1" xfId="0" applyFont="1" applyBorder="1" applyAlignment="1">
      <alignment horizontal="center" vertical="center" wrapText="1"/>
    </xf>
    <xf numFmtId="0" fontId="62" fillId="0" borderId="22" xfId="0" applyFont="1" applyBorder="1" applyAlignment="1">
      <alignment horizontal="center" vertical="center" wrapText="1"/>
    </xf>
    <xf numFmtId="0" fontId="62" fillId="17" borderId="1" xfId="0" applyFont="1" applyFill="1" applyBorder="1" applyAlignment="1">
      <alignment horizontal="center" vertical="center" wrapText="1"/>
    </xf>
    <xf numFmtId="0" fontId="62" fillId="17" borderId="22" xfId="0" applyFont="1" applyFill="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75" fillId="18" borderId="25" xfId="0" applyFont="1" applyFill="1" applyBorder="1" applyAlignment="1">
      <alignment horizontal="center" vertical="center"/>
    </xf>
    <xf numFmtId="0" fontId="75" fillId="18" borderId="26" xfId="0" applyFont="1" applyFill="1" applyBorder="1" applyAlignment="1">
      <alignment horizontal="center" vertical="center"/>
    </xf>
    <xf numFmtId="0" fontId="75" fillId="18" borderId="27" xfId="0" applyFont="1" applyFill="1" applyBorder="1" applyAlignment="1">
      <alignment horizontal="center" vertical="center"/>
    </xf>
    <xf numFmtId="0" fontId="62" fillId="19" borderId="1" xfId="0" applyFont="1" applyFill="1" applyBorder="1" applyAlignment="1">
      <alignment horizontal="center" vertical="center" wrapText="1"/>
    </xf>
    <xf numFmtId="0" fontId="62" fillId="19" borderId="22" xfId="0" applyFont="1" applyFill="1" applyBorder="1" applyAlignment="1">
      <alignment horizontal="center" vertical="center" wrapText="1"/>
    </xf>
    <xf numFmtId="9" fontId="9" fillId="8" borderId="63" xfId="0" applyNumberFormat="1" applyFont="1" applyFill="1" applyBorder="1" applyAlignment="1">
      <alignment horizontal="center" vertical="center" wrapText="1"/>
    </xf>
    <xf numFmtId="9" fontId="9" fillId="8" borderId="49" xfId="0" applyNumberFormat="1" applyFont="1" applyFill="1" applyBorder="1" applyAlignment="1">
      <alignment horizontal="center" vertical="center" wrapText="1"/>
    </xf>
    <xf numFmtId="9" fontId="9" fillId="8" borderId="64" xfId="0" applyNumberFormat="1" applyFont="1" applyFill="1" applyBorder="1" applyAlignment="1">
      <alignment horizontal="center" vertical="center" wrapText="1"/>
    </xf>
    <xf numFmtId="0" fontId="5" fillId="8" borderId="63" xfId="0" applyFont="1" applyFill="1" applyBorder="1" applyAlignment="1">
      <alignment horizontal="center" vertical="center"/>
    </xf>
    <xf numFmtId="0" fontId="5" fillId="8" borderId="64" xfId="0" applyFont="1" applyFill="1" applyBorder="1" applyAlignment="1">
      <alignment horizontal="center" vertical="center"/>
    </xf>
    <xf numFmtId="0" fontId="2" fillId="8" borderId="65" xfId="0" applyNumberFormat="1" applyFont="1" applyFill="1" applyBorder="1" applyAlignment="1">
      <alignment horizontal="center" vertical="center" wrapText="1"/>
    </xf>
    <xf numFmtId="0" fontId="2" fillId="8" borderId="68" xfId="0" applyFont="1" applyFill="1" applyBorder="1" applyAlignment="1">
      <alignment horizontal="center" vertical="center" wrapText="1"/>
    </xf>
    <xf numFmtId="0" fontId="57" fillId="8" borderId="63" xfId="3" applyFill="1" applyBorder="1" applyAlignment="1">
      <alignment horizontal="center" vertical="center" wrapText="1"/>
    </xf>
    <xf numFmtId="0" fontId="57" fillId="8" borderId="49" xfId="3" applyFill="1" applyBorder="1" applyAlignment="1">
      <alignment horizontal="center" vertical="center" wrapText="1"/>
    </xf>
    <xf numFmtId="0" fontId="57" fillId="8" borderId="50" xfId="3"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62" fillId="8" borderId="41" xfId="0" applyFont="1" applyFill="1" applyBorder="1" applyAlignment="1">
      <alignment horizontal="left" vertical="center" wrapText="1"/>
    </xf>
    <xf numFmtId="0" fontId="62" fillId="8" borderId="7" xfId="0" applyFont="1" applyFill="1" applyBorder="1" applyAlignment="1">
      <alignment horizontal="left" vertical="center" wrapText="1"/>
    </xf>
    <xf numFmtId="0" fontId="62" fillId="8" borderId="42" xfId="0" applyFont="1" applyFill="1" applyBorder="1" applyAlignment="1">
      <alignment horizontal="left" vertical="center" wrapText="1"/>
    </xf>
    <xf numFmtId="9" fontId="2" fillId="8" borderId="72" xfId="1" applyFont="1" applyFill="1" applyBorder="1" applyAlignment="1">
      <alignment horizontal="center" vertical="center" wrapText="1"/>
    </xf>
    <xf numFmtId="0" fontId="56" fillId="6" borderId="24" xfId="0" applyFont="1" applyFill="1" applyBorder="1" applyAlignment="1">
      <alignment horizontal="center" vertical="top"/>
    </xf>
    <xf numFmtId="0" fontId="56" fillId="6" borderId="4" xfId="0" applyFont="1" applyFill="1" applyBorder="1" applyAlignment="1">
      <alignment horizontal="center" vertical="top"/>
    </xf>
    <xf numFmtId="0" fontId="56" fillId="6" borderId="3" xfId="0" applyFont="1" applyFill="1" applyBorder="1" applyAlignment="1">
      <alignment horizontal="center" vertical="top"/>
    </xf>
    <xf numFmtId="0" fontId="56" fillId="6" borderId="24" xfId="0" applyFont="1" applyFill="1" applyBorder="1" applyAlignment="1">
      <alignment horizontal="center" vertical="top" wrapText="1"/>
    </xf>
    <xf numFmtId="0" fontId="56" fillId="6" borderId="4" xfId="0" applyFont="1" applyFill="1" applyBorder="1" applyAlignment="1">
      <alignment horizontal="center" vertical="top" wrapText="1"/>
    </xf>
    <xf numFmtId="0" fontId="56" fillId="6" borderId="3" xfId="0" applyFont="1" applyFill="1" applyBorder="1" applyAlignment="1">
      <alignment horizontal="center" vertical="top" wrapText="1"/>
    </xf>
    <xf numFmtId="0" fontId="26" fillId="8" borderId="23" xfId="0" applyFont="1" applyFill="1" applyBorder="1" applyAlignment="1">
      <alignment horizontal="left" vertical="center" wrapText="1"/>
    </xf>
    <xf numFmtId="0" fontId="26" fillId="8" borderId="2" xfId="0" applyFont="1" applyFill="1" applyBorder="1" applyAlignment="1">
      <alignment horizontal="left" vertical="center" wrapText="1"/>
    </xf>
    <xf numFmtId="0" fontId="32" fillId="8" borderId="2" xfId="0" applyFont="1" applyFill="1" applyBorder="1" applyAlignment="1">
      <alignment horizontal="left" vertical="center"/>
    </xf>
    <xf numFmtId="0" fontId="32" fillId="8" borderId="23" xfId="0" applyFont="1" applyFill="1" applyBorder="1" applyAlignment="1">
      <alignment horizontal="left" vertical="center"/>
    </xf>
    <xf numFmtId="0" fontId="16" fillId="8" borderId="2" xfId="0" applyFont="1" applyFill="1" applyBorder="1" applyAlignment="1">
      <alignment horizontal="left" vertical="center"/>
    </xf>
    <xf numFmtId="0" fontId="12" fillId="8" borderId="41"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12" fillId="8" borderId="38"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39"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2" fillId="8" borderId="19" xfId="0" applyFont="1" applyFill="1" applyBorder="1" applyAlignment="1">
      <alignment horizontal="left" vertical="center" wrapText="1"/>
    </xf>
    <xf numFmtId="0" fontId="2" fillId="8" borderId="20" xfId="0" applyFont="1" applyFill="1" applyBorder="1" applyAlignment="1">
      <alignment horizontal="left" vertical="center" wrapText="1"/>
    </xf>
    <xf numFmtId="0" fontId="62" fillId="15" borderId="52" xfId="0" applyFont="1" applyFill="1" applyBorder="1" applyAlignment="1">
      <alignment horizontal="center" vertical="center"/>
    </xf>
    <xf numFmtId="0" fontId="62" fillId="15" borderId="51" xfId="0" applyFont="1" applyFill="1" applyBorder="1" applyAlignment="1">
      <alignment horizontal="center" vertical="center"/>
    </xf>
    <xf numFmtId="0" fontId="62" fillId="8" borderId="25" xfId="0" applyFont="1" applyFill="1" applyBorder="1" applyAlignment="1">
      <alignment horizontal="center" vertical="center"/>
    </xf>
    <xf numFmtId="0" fontId="62" fillId="8" borderId="16" xfId="0" applyFont="1" applyFill="1" applyBorder="1" applyAlignment="1">
      <alignment horizontal="center" vertical="center"/>
    </xf>
    <xf numFmtId="0" fontId="62" fillId="8" borderId="18" xfId="0" applyFont="1" applyFill="1" applyBorder="1" applyAlignment="1">
      <alignment horizontal="center" vertical="center"/>
    </xf>
    <xf numFmtId="0" fontId="75" fillId="14" borderId="16" xfId="0" applyFont="1" applyFill="1" applyBorder="1" applyAlignment="1">
      <alignment horizontal="center" vertical="center"/>
    </xf>
    <xf numFmtId="0" fontId="75" fillId="14" borderId="0" xfId="0" applyFont="1" applyFill="1" applyBorder="1" applyAlignment="1">
      <alignment horizontal="center" vertical="center"/>
    </xf>
    <xf numFmtId="0" fontId="75" fillId="14" borderId="17" xfId="0" applyFont="1" applyFill="1" applyBorder="1" applyAlignment="1">
      <alignment horizontal="center" vertical="center"/>
    </xf>
    <xf numFmtId="0" fontId="62" fillId="15" borderId="25" xfId="0" applyFont="1" applyFill="1" applyBorder="1" applyAlignment="1">
      <alignment horizontal="center" vertical="center" wrapText="1"/>
    </xf>
    <xf numFmtId="0" fontId="62" fillId="15" borderId="26" xfId="0" applyFont="1" applyFill="1" applyBorder="1" applyAlignment="1">
      <alignment horizontal="center" vertical="center" wrapText="1"/>
    </xf>
    <xf numFmtId="0" fontId="62" fillId="15" borderId="27" xfId="0" applyFont="1" applyFill="1" applyBorder="1" applyAlignment="1">
      <alignment horizontal="center" vertical="center" wrapText="1"/>
    </xf>
    <xf numFmtId="0" fontId="62" fillId="15" borderId="16" xfId="0" applyFont="1" applyFill="1" applyBorder="1" applyAlignment="1">
      <alignment horizontal="center" vertical="center" wrapText="1"/>
    </xf>
    <xf numFmtId="0" fontId="62" fillId="15" borderId="0" xfId="0" applyFont="1" applyFill="1" applyBorder="1" applyAlignment="1">
      <alignment horizontal="center" vertical="center" wrapText="1"/>
    </xf>
    <xf numFmtId="0" fontId="62" fillId="15" borderId="17" xfId="0" applyFont="1" applyFill="1" applyBorder="1" applyAlignment="1">
      <alignment horizontal="center" vertical="center" wrapText="1"/>
    </xf>
    <xf numFmtId="0" fontId="56" fillId="6" borderId="57" xfId="0" applyFont="1" applyFill="1" applyBorder="1" applyAlignment="1">
      <alignment horizontal="center" vertical="top" wrapText="1"/>
    </xf>
    <xf numFmtId="0" fontId="56" fillId="6" borderId="58" xfId="0" applyFont="1" applyFill="1" applyBorder="1" applyAlignment="1">
      <alignment horizontal="center" vertical="top" wrapText="1"/>
    </xf>
    <xf numFmtId="0" fontId="22" fillId="8" borderId="2" xfId="0" applyFont="1" applyFill="1" applyBorder="1" applyAlignment="1">
      <alignment horizontal="left" vertical="top" wrapText="1"/>
    </xf>
    <xf numFmtId="0" fontId="22" fillId="8" borderId="3" xfId="0" applyFont="1" applyFill="1" applyBorder="1" applyAlignment="1">
      <alignment horizontal="left" vertical="top" wrapText="1"/>
    </xf>
    <xf numFmtId="0" fontId="34" fillId="8" borderId="2" xfId="0" applyFont="1" applyFill="1" applyBorder="1" applyAlignment="1">
      <alignment horizontal="left" vertical="top" wrapText="1"/>
    </xf>
    <xf numFmtId="0" fontId="34" fillId="8" borderId="3" xfId="0" applyFont="1" applyFill="1" applyBorder="1" applyAlignment="1">
      <alignment horizontal="left" vertical="top"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6" fillId="8" borderId="1" xfId="0" applyFont="1" applyFill="1" applyBorder="1" applyAlignment="1">
      <alignment horizontal="center" vertical="center" wrapText="1"/>
    </xf>
    <xf numFmtId="0" fontId="48" fillId="4" borderId="16" xfId="0" applyFont="1" applyFill="1" applyBorder="1" applyAlignment="1">
      <alignment horizontal="center" vertical="center"/>
    </xf>
    <xf numFmtId="0" fontId="48" fillId="4" borderId="0" xfId="0" applyFont="1" applyFill="1" applyBorder="1" applyAlignment="1">
      <alignment horizontal="center" vertical="center"/>
    </xf>
    <xf numFmtId="0" fontId="48" fillId="4" borderId="17" xfId="0" applyFont="1" applyFill="1" applyBorder="1" applyAlignment="1">
      <alignment horizontal="center" vertical="center"/>
    </xf>
    <xf numFmtId="0" fontId="63" fillId="10" borderId="38" xfId="0" applyFont="1" applyFill="1" applyBorder="1" applyAlignment="1" applyProtection="1">
      <alignment horizontal="center" vertical="center"/>
      <protection locked="0"/>
    </xf>
    <xf numFmtId="0" fontId="63" fillId="10" borderId="13" xfId="0" applyFont="1" applyFill="1" applyBorder="1" applyAlignment="1" applyProtection="1">
      <alignment horizontal="center" vertical="center"/>
      <protection locked="0"/>
    </xf>
    <xf numFmtId="0" fontId="76" fillId="10" borderId="11" xfId="0" applyFont="1" applyFill="1" applyBorder="1" applyAlignment="1" applyProtection="1">
      <alignment horizontal="center" vertical="center"/>
      <protection locked="0"/>
    </xf>
    <xf numFmtId="0" fontId="76" fillId="10" borderId="13" xfId="0" applyFont="1" applyFill="1" applyBorder="1" applyAlignment="1" applyProtection="1">
      <alignment horizontal="center" vertical="center"/>
      <protection locked="0"/>
    </xf>
    <xf numFmtId="0" fontId="76" fillId="10" borderId="12" xfId="0" applyFont="1" applyFill="1" applyBorder="1" applyAlignment="1" applyProtection="1">
      <alignment horizontal="center" vertical="center"/>
      <protection locked="0"/>
    </xf>
    <xf numFmtId="0" fontId="76" fillId="10" borderId="39" xfId="0" applyFont="1" applyFill="1" applyBorder="1" applyAlignment="1" applyProtection="1">
      <alignment horizontal="center" vertical="center"/>
      <protection locked="0"/>
    </xf>
    <xf numFmtId="0" fontId="49" fillId="2" borderId="11" xfId="0" applyFont="1" applyFill="1" applyBorder="1" applyAlignment="1">
      <alignment horizontal="center" vertical="center"/>
    </xf>
    <xf numFmtId="0" fontId="49" fillId="2" borderId="13" xfId="0" applyFont="1" applyFill="1" applyBorder="1" applyAlignment="1">
      <alignment horizontal="center" vertical="center"/>
    </xf>
    <xf numFmtId="0" fontId="49" fillId="2" borderId="36" xfId="0" applyFont="1" applyFill="1" applyBorder="1" applyAlignment="1">
      <alignment horizontal="center" vertical="center"/>
    </xf>
    <xf numFmtId="0" fontId="49" fillId="2" borderId="37" xfId="0" applyFont="1" applyFill="1" applyBorder="1" applyAlignment="1">
      <alignment horizontal="center" vertical="center"/>
    </xf>
    <xf numFmtId="0" fontId="49" fillId="2" borderId="43" xfId="0" applyFont="1" applyFill="1" applyBorder="1" applyAlignment="1">
      <alignment horizontal="center" vertical="center"/>
    </xf>
    <xf numFmtId="0" fontId="76" fillId="10" borderId="2" xfId="0" applyFont="1" applyFill="1" applyBorder="1" applyAlignment="1" applyProtection="1">
      <alignment horizontal="center" vertical="center"/>
      <protection locked="0"/>
    </xf>
    <xf numFmtId="0" fontId="76" fillId="10" borderId="4" xfId="0" applyFont="1" applyFill="1" applyBorder="1" applyAlignment="1" applyProtection="1">
      <alignment horizontal="center" vertical="center"/>
      <protection locked="0"/>
    </xf>
    <xf numFmtId="0" fontId="76" fillId="10" borderId="23" xfId="0" applyFont="1" applyFill="1" applyBorder="1" applyAlignment="1" applyProtection="1">
      <alignment horizontal="center" vertical="center"/>
      <protection locked="0"/>
    </xf>
    <xf numFmtId="0" fontId="13" fillId="8" borderId="1" xfId="0" applyFont="1" applyFill="1" applyBorder="1" applyAlignment="1" applyProtection="1">
      <alignment horizontal="center" vertical="center" wrapText="1"/>
      <protection locked="0"/>
    </xf>
    <xf numFmtId="0" fontId="0" fillId="8" borderId="2" xfId="0" applyFont="1" applyFill="1" applyBorder="1" applyAlignment="1" applyProtection="1">
      <alignment horizontal="center" vertical="center" wrapText="1"/>
      <protection locked="0"/>
    </xf>
    <xf numFmtId="0" fontId="80" fillId="8" borderId="68" xfId="0" applyFont="1" applyFill="1" applyBorder="1" applyAlignment="1" applyProtection="1">
      <alignment horizontal="center" vertical="top" wrapText="1"/>
      <protection locked="0"/>
    </xf>
    <xf numFmtId="0" fontId="55" fillId="8" borderId="5" xfId="3" applyFont="1" applyFill="1" applyBorder="1" applyAlignment="1" applyProtection="1">
      <alignment horizontal="center" vertical="center" wrapText="1"/>
      <protection locked="0"/>
    </xf>
    <xf numFmtId="0" fontId="55" fillId="8" borderId="7" xfId="3" applyFont="1" applyFill="1" applyBorder="1" applyAlignment="1" applyProtection="1">
      <alignment horizontal="center" vertical="center" wrapText="1"/>
      <protection locked="0"/>
    </xf>
    <xf numFmtId="0" fontId="55" fillId="8" borderId="6" xfId="3" applyFont="1" applyFill="1" applyBorder="1" applyAlignment="1" applyProtection="1">
      <alignment horizontal="center" vertical="center" wrapText="1"/>
      <protection locked="0"/>
    </xf>
    <xf numFmtId="0" fontId="55" fillId="8" borderId="14" xfId="3" applyFont="1" applyFill="1" applyBorder="1" applyAlignment="1" applyProtection="1">
      <alignment horizontal="center" vertical="center" wrapText="1"/>
      <protection locked="0"/>
    </xf>
    <xf numFmtId="0" fontId="55" fillId="8" borderId="0" xfId="3" applyFont="1" applyFill="1" applyBorder="1" applyAlignment="1" applyProtection="1">
      <alignment horizontal="center" vertical="center" wrapText="1"/>
      <protection locked="0"/>
    </xf>
    <xf numFmtId="0" fontId="55" fillId="8" borderId="15" xfId="3" applyFont="1" applyFill="1" applyBorder="1" applyAlignment="1" applyProtection="1">
      <alignment horizontal="center" vertical="center" wrapText="1"/>
      <protection locked="0"/>
    </xf>
    <xf numFmtId="0" fontId="55" fillId="8" borderId="11" xfId="3" applyFont="1" applyFill="1" applyBorder="1" applyAlignment="1" applyProtection="1">
      <alignment horizontal="center" vertical="center" wrapText="1"/>
      <protection locked="0"/>
    </xf>
    <xf numFmtId="0" fontId="55" fillId="8" borderId="12" xfId="3" applyFont="1" applyFill="1" applyBorder="1" applyAlignment="1" applyProtection="1">
      <alignment horizontal="center" vertical="center" wrapText="1"/>
      <protection locked="0"/>
    </xf>
    <xf numFmtId="0" fontId="55" fillId="8" borderId="13" xfId="3" applyFont="1" applyFill="1" applyBorder="1" applyAlignment="1" applyProtection="1">
      <alignment horizontal="center" vertical="center" wrapText="1"/>
      <protection locked="0"/>
    </xf>
    <xf numFmtId="0" fontId="56" fillId="8" borderId="2" xfId="0" applyFont="1" applyFill="1" applyBorder="1" applyAlignment="1" applyProtection="1">
      <alignment horizontal="center" vertical="top"/>
      <protection locked="0"/>
    </xf>
    <xf numFmtId="0" fontId="56" fillId="8" borderId="4" xfId="0" applyFont="1" applyFill="1" applyBorder="1" applyAlignment="1" applyProtection="1">
      <alignment horizontal="center" vertical="top"/>
      <protection locked="0"/>
    </xf>
    <xf numFmtId="0" fontId="56" fillId="8" borderId="3" xfId="0" applyFont="1" applyFill="1" applyBorder="1" applyAlignment="1" applyProtection="1">
      <alignment horizontal="center" vertical="top"/>
      <protection locked="0"/>
    </xf>
    <xf numFmtId="0" fontId="74" fillId="8" borderId="9" xfId="0" applyFont="1" applyFill="1" applyBorder="1" applyAlignment="1">
      <alignment horizontal="center" vertical="center" wrapText="1"/>
    </xf>
    <xf numFmtId="0" fontId="57" fillId="8" borderId="9" xfId="3"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2" fillId="8" borderId="40" xfId="0" applyNumberFormat="1" applyFont="1" applyFill="1" applyBorder="1" applyAlignment="1">
      <alignment horizontal="center" vertical="center" wrapText="1"/>
    </xf>
    <xf numFmtId="9" fontId="2" fillId="8" borderId="79" xfId="0" applyNumberFormat="1" applyFont="1" applyFill="1" applyBorder="1" applyAlignment="1">
      <alignment horizontal="center" vertical="center" wrapText="1"/>
    </xf>
    <xf numFmtId="9" fontId="2" fillId="8" borderId="80" xfId="1" applyFont="1" applyFill="1" applyBorder="1" applyAlignment="1">
      <alignment horizontal="center" vertical="center" wrapText="1"/>
    </xf>
    <xf numFmtId="0" fontId="57" fillId="8" borderId="70" xfId="3" applyFont="1" applyFill="1" applyBorder="1" applyAlignment="1">
      <alignment horizontal="center" vertical="center" wrapText="1"/>
    </xf>
    <xf numFmtId="9" fontId="2" fillId="8" borderId="58" xfId="1"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8" borderId="19" xfId="0" applyFont="1" applyFill="1" applyBorder="1" applyAlignment="1">
      <alignment horizontal="center" vertical="center" wrapText="1"/>
    </xf>
    <xf numFmtId="9" fontId="12" fillId="8" borderId="19" xfId="0" applyNumberFormat="1" applyFont="1" applyFill="1" applyBorder="1" applyAlignment="1">
      <alignment horizontal="center" vertical="center" wrapText="1"/>
    </xf>
    <xf numFmtId="9" fontId="12" fillId="8" borderId="19" xfId="1" applyFont="1" applyFill="1" applyBorder="1" applyAlignment="1">
      <alignment horizontal="center" vertical="center" wrapText="1"/>
    </xf>
    <xf numFmtId="0" fontId="57" fillId="8" borderId="20" xfId="3"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37" xfId="0" applyFont="1" applyFill="1" applyBorder="1" applyAlignment="1">
      <alignment horizontal="center" vertical="center" wrapText="1"/>
    </xf>
    <xf numFmtId="9" fontId="2" fillId="8" borderId="37" xfId="0" applyNumberFormat="1" applyFont="1" applyFill="1" applyBorder="1" applyAlignment="1">
      <alignment horizontal="center" vertical="center" wrapText="1"/>
    </xf>
    <xf numFmtId="9" fontId="2" fillId="8" borderId="37" xfId="1" applyFont="1" applyFill="1" applyBorder="1" applyAlignment="1">
      <alignment horizontal="center" vertical="center" wrapText="1"/>
    </xf>
    <xf numFmtId="0" fontId="57" fillId="8" borderId="43" xfId="3" applyFont="1" applyFill="1" applyBorder="1" applyAlignment="1">
      <alignment horizontal="center" vertical="center" wrapText="1"/>
    </xf>
    <xf numFmtId="0" fontId="2" fillId="8" borderId="8" xfId="0" applyFont="1" applyFill="1" applyBorder="1" applyAlignment="1" applyProtection="1">
      <alignment horizontal="center" vertical="center" wrapText="1"/>
      <protection locked="0"/>
    </xf>
    <xf numFmtId="0" fontId="57" fillId="8" borderId="8" xfId="3" applyFont="1" applyFill="1" applyBorder="1" applyAlignment="1" applyProtection="1">
      <alignment horizontal="center" vertical="center" wrapText="1"/>
      <protection locked="0"/>
    </xf>
    <xf numFmtId="0" fontId="2" fillId="8" borderId="58" xfId="0" applyFont="1" applyFill="1" applyBorder="1" applyAlignment="1" applyProtection="1">
      <alignment horizontal="center" vertical="center" wrapText="1"/>
      <protection locked="0"/>
    </xf>
    <xf numFmtId="0" fontId="57" fillId="8" borderId="58" xfId="3" applyFont="1" applyFill="1" applyBorder="1" applyAlignment="1" applyProtection="1">
      <alignment horizontal="center" vertical="center" wrapText="1"/>
      <protection locked="0"/>
    </xf>
    <xf numFmtId="0" fontId="1" fillId="8" borderId="1" xfId="0" applyFont="1" applyFill="1" applyBorder="1" applyAlignment="1">
      <alignment horizontal="center" vertical="center" wrapText="1"/>
    </xf>
    <xf numFmtId="0" fontId="2" fillId="8" borderId="17" xfId="0" applyFont="1" applyFill="1" applyBorder="1" applyAlignment="1">
      <alignment horizontal="center" vertical="center"/>
    </xf>
    <xf numFmtId="0" fontId="63" fillId="10" borderId="12" xfId="0" applyFont="1" applyFill="1" applyBorder="1" applyAlignment="1" applyProtection="1">
      <alignment horizontal="center" vertical="center"/>
      <protection locked="0"/>
    </xf>
    <xf numFmtId="0" fontId="63" fillId="10" borderId="39" xfId="0" applyFont="1" applyFill="1" applyBorder="1" applyAlignment="1" applyProtection="1">
      <alignment horizontal="center" vertical="center"/>
      <protection locked="0"/>
    </xf>
    <xf numFmtId="0" fontId="2" fillId="8" borderId="0" xfId="0" applyFont="1" applyFill="1" applyBorder="1" applyAlignment="1">
      <alignment horizontal="center" vertical="center" wrapText="1"/>
    </xf>
    <xf numFmtId="0" fontId="81" fillId="20" borderId="28" xfId="0" applyFont="1" applyFill="1" applyBorder="1" applyAlignment="1">
      <alignment horizontal="center" vertical="center" wrapText="1"/>
    </xf>
    <xf numFmtId="0" fontId="1" fillId="20" borderId="28" xfId="0" applyFont="1" applyFill="1" applyBorder="1" applyAlignment="1">
      <alignment horizontal="center" vertical="center" wrapText="1"/>
    </xf>
    <xf numFmtId="9" fontId="1" fillId="20" borderId="28" xfId="0" applyNumberFormat="1" applyFont="1" applyFill="1" applyBorder="1" applyAlignment="1">
      <alignment horizontal="center" vertical="center"/>
    </xf>
    <xf numFmtId="0" fontId="82" fillId="8" borderId="1" xfId="12" applyFont="1" applyFill="1" applyBorder="1" applyAlignment="1">
      <alignment horizontal="center" vertical="center" wrapText="1"/>
    </xf>
    <xf numFmtId="0" fontId="1" fillId="20" borderId="28" xfId="0" applyFont="1" applyFill="1" applyBorder="1" applyAlignment="1">
      <alignment horizontal="center" vertical="center"/>
    </xf>
    <xf numFmtId="0" fontId="1" fillId="8" borderId="28" xfId="0" applyFont="1" applyFill="1" applyBorder="1" applyAlignment="1">
      <alignment horizontal="center" vertical="center" wrapText="1"/>
    </xf>
    <xf numFmtId="0" fontId="62" fillId="8" borderId="28" xfId="0" applyFont="1" applyFill="1" applyBorder="1" applyAlignment="1">
      <alignment horizontal="center" vertical="center" wrapText="1"/>
    </xf>
    <xf numFmtId="0" fontId="62" fillId="8" borderId="28" xfId="0" applyFont="1" applyFill="1" applyBorder="1" applyAlignment="1">
      <alignment horizontal="center" vertical="center"/>
    </xf>
    <xf numFmtId="0" fontId="56" fillId="8" borderId="9" xfId="0" applyFont="1" applyFill="1" applyBorder="1" applyAlignment="1">
      <alignment horizontal="center" vertical="center" wrapText="1"/>
    </xf>
    <xf numFmtId="9" fontId="1" fillId="8" borderId="1" xfId="1" applyFont="1" applyFill="1" applyBorder="1" applyAlignment="1">
      <alignment horizontal="center" vertical="center"/>
    </xf>
    <xf numFmtId="0" fontId="56" fillId="8" borderId="10" xfId="0" applyFont="1" applyFill="1" applyBorder="1" applyAlignment="1">
      <alignment horizontal="center" vertical="center" wrapText="1"/>
    </xf>
    <xf numFmtId="0" fontId="56" fillId="8" borderId="8" xfId="0" applyFont="1" applyFill="1" applyBorder="1" applyAlignment="1">
      <alignment horizontal="center" vertical="center" wrapText="1"/>
    </xf>
    <xf numFmtId="0" fontId="55" fillId="8" borderId="82" xfId="0" applyFont="1" applyFill="1" applyBorder="1" applyAlignment="1">
      <alignment horizontal="center" vertical="center" wrapText="1"/>
    </xf>
    <xf numFmtId="9" fontId="1" fillId="8" borderId="1" xfId="0" applyNumberFormat="1" applyFont="1" applyFill="1" applyBorder="1" applyAlignment="1">
      <alignment horizontal="center" vertical="center"/>
    </xf>
    <xf numFmtId="0" fontId="77" fillId="8" borderId="1" xfId="0" applyFont="1" applyFill="1" applyBorder="1" applyAlignment="1">
      <alignment horizontal="center" vertical="center" wrapText="1"/>
    </xf>
    <xf numFmtId="0" fontId="55" fillId="8" borderId="83" xfId="0" applyFont="1" applyFill="1" applyBorder="1" applyAlignment="1">
      <alignment horizontal="center" vertical="center" wrapText="1"/>
    </xf>
    <xf numFmtId="9" fontId="1" fillId="8" borderId="0" xfId="0" applyNumberFormat="1" applyFont="1" applyFill="1" applyBorder="1" applyAlignment="1">
      <alignment horizontal="center" vertical="center"/>
    </xf>
    <xf numFmtId="0" fontId="77" fillId="8" borderId="9" xfId="0" applyFont="1" applyFill="1" applyBorder="1" applyAlignment="1">
      <alignment horizontal="center" vertical="center" wrapText="1"/>
    </xf>
    <xf numFmtId="9" fontId="1" fillId="8" borderId="82" xfId="0" applyNumberFormat="1" applyFont="1" applyFill="1" applyBorder="1" applyAlignment="1">
      <alignment horizontal="center" vertical="center"/>
    </xf>
    <xf numFmtId="0" fontId="1" fillId="8" borderId="2" xfId="0" applyFont="1" applyFill="1" applyBorder="1" applyAlignment="1">
      <alignment horizontal="center" vertical="center" wrapText="1"/>
    </xf>
    <xf numFmtId="0" fontId="73" fillId="11" borderId="1" xfId="0" applyFont="1" applyFill="1" applyBorder="1" applyAlignment="1">
      <alignment horizontal="center" vertical="center" wrapText="1"/>
    </xf>
    <xf numFmtId="0" fontId="73" fillId="8" borderId="1" xfId="10" applyFont="1" applyFill="1" applyBorder="1" applyAlignment="1">
      <alignment horizontal="center" vertical="center" wrapText="1"/>
    </xf>
    <xf numFmtId="9" fontId="55" fillId="8" borderId="1" xfId="1" applyFont="1" applyFill="1" applyBorder="1" applyAlignment="1">
      <alignment horizontal="center" vertical="center" wrapText="1"/>
    </xf>
    <xf numFmtId="0" fontId="55" fillId="11" borderId="1" xfId="2" applyFont="1" applyFill="1" applyBorder="1" applyAlignment="1">
      <alignment horizontal="center" vertical="center" wrapText="1"/>
    </xf>
    <xf numFmtId="9" fontId="55" fillId="11" borderId="1" xfId="2" applyNumberFormat="1" applyFont="1" applyFill="1" applyBorder="1" applyAlignment="1">
      <alignment horizontal="center" vertical="center" wrapText="1"/>
    </xf>
    <xf numFmtId="0" fontId="55" fillId="8" borderId="1" xfId="11" applyFont="1" applyFill="1" applyBorder="1" applyAlignment="1">
      <alignment horizontal="center" vertical="center" wrapText="1"/>
    </xf>
    <xf numFmtId="0" fontId="1" fillId="8" borderId="9" xfId="0" applyFont="1" applyFill="1" applyBorder="1" applyAlignment="1">
      <alignment horizontal="center" vertical="center" wrapText="1"/>
    </xf>
    <xf numFmtId="0" fontId="57" fillId="8" borderId="1" xfId="1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73" fillId="11" borderId="1" xfId="10" applyFont="1" applyFill="1" applyBorder="1" applyAlignment="1">
      <alignment horizontal="center" vertical="center" wrapText="1"/>
    </xf>
    <xf numFmtId="0" fontId="2" fillId="8" borderId="20" xfId="0" applyFont="1" applyFill="1" applyBorder="1" applyAlignment="1">
      <alignment horizontal="center" vertical="center"/>
    </xf>
    <xf numFmtId="0" fontId="0" fillId="8" borderId="6" xfId="0" applyFont="1" applyFill="1" applyBorder="1" applyAlignment="1" applyProtection="1">
      <alignment horizontal="center" vertical="center" wrapText="1"/>
      <protection locked="0"/>
    </xf>
    <xf numFmtId="0" fontId="70" fillId="8" borderId="3" xfId="0" applyFont="1" applyFill="1" applyBorder="1" applyAlignment="1">
      <alignment horizontal="center" vertical="center"/>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57" fillId="8" borderId="1" xfId="0" applyFont="1" applyFill="1" applyBorder="1" applyAlignment="1" applyProtection="1">
      <alignment horizontal="center" vertical="center"/>
      <protection locked="0"/>
    </xf>
    <xf numFmtId="0" fontId="57" fillId="8" borderId="1" xfId="3" applyFill="1" applyBorder="1" applyAlignment="1" applyProtection="1">
      <alignment horizontal="center" vertical="center" wrapText="1"/>
      <protection locked="0"/>
    </xf>
    <xf numFmtId="0" fontId="47" fillId="8" borderId="8" xfId="0" applyFont="1" applyFill="1" applyBorder="1" applyAlignment="1">
      <alignment horizontal="center" vertical="center" wrapText="1"/>
    </xf>
    <xf numFmtId="10" fontId="56" fillId="8" borderId="73" xfId="1" applyNumberFormat="1" applyFont="1" applyFill="1" applyBorder="1" applyAlignment="1">
      <alignment horizontal="center" vertical="center" wrapText="1"/>
    </xf>
    <xf numFmtId="0" fontId="47" fillId="8" borderId="73" xfId="0" applyFont="1" applyFill="1" applyBorder="1" applyAlignment="1">
      <alignment horizontal="center" vertical="center" wrapText="1"/>
    </xf>
    <xf numFmtId="9" fontId="56" fillId="8" borderId="73" xfId="1" applyNumberFormat="1" applyFont="1" applyFill="1" applyBorder="1" applyAlignment="1">
      <alignment horizontal="center" vertical="center" wrapText="1"/>
    </xf>
    <xf numFmtId="9" fontId="56" fillId="8" borderId="8" xfId="1" applyFont="1" applyFill="1" applyBorder="1" applyAlignment="1">
      <alignment horizontal="center" vertical="center"/>
    </xf>
    <xf numFmtId="9" fontId="56" fillId="8" borderId="73" xfId="1" applyFont="1" applyFill="1" applyBorder="1" applyAlignment="1">
      <alignment horizontal="center" vertical="center"/>
    </xf>
    <xf numFmtId="0" fontId="45" fillId="8" borderId="73" xfId="0" applyFont="1" applyFill="1" applyBorder="1" applyAlignment="1">
      <alignment horizontal="center" vertical="center" wrapText="1"/>
    </xf>
    <xf numFmtId="0" fontId="1" fillId="8" borderId="73" xfId="0" applyFont="1" applyFill="1" applyBorder="1" applyAlignment="1">
      <alignment horizontal="center" vertical="center" wrapText="1"/>
    </xf>
    <xf numFmtId="0" fontId="55" fillId="8" borderId="1" xfId="0" applyFont="1" applyFill="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8" borderId="1" xfId="0" applyFont="1" applyFill="1" applyBorder="1" applyAlignment="1">
      <alignment vertical="center" wrapText="1"/>
    </xf>
    <xf numFmtId="0" fontId="2" fillId="8" borderId="84" xfId="0" applyFont="1" applyFill="1" applyBorder="1" applyAlignment="1">
      <alignment horizontal="center" vertical="center" wrapText="1"/>
    </xf>
    <xf numFmtId="9" fontId="2" fillId="8" borderId="84" xfId="0" applyNumberFormat="1" applyFont="1" applyFill="1" applyBorder="1" applyAlignment="1">
      <alignment horizontal="center" vertical="center" wrapText="1"/>
    </xf>
    <xf numFmtId="9" fontId="55" fillId="8" borderId="58" xfId="0" applyNumberFormat="1" applyFont="1" applyFill="1" applyBorder="1" applyAlignment="1">
      <alignment horizontal="center" vertical="center" wrapText="1"/>
    </xf>
    <xf numFmtId="0" fontId="83" fillId="8" borderId="1" xfId="3" applyFont="1" applyFill="1" applyBorder="1" applyAlignment="1">
      <alignment horizontal="center" vertical="center" wrapText="1"/>
    </xf>
    <xf numFmtId="0" fontId="1" fillId="20" borderId="86" xfId="0" applyFont="1" applyFill="1" applyBorder="1" applyAlignment="1">
      <alignment horizontal="center" vertical="center" wrapText="1"/>
    </xf>
    <xf numFmtId="0" fontId="56" fillId="20" borderId="81" xfId="0" applyFont="1" applyFill="1" applyBorder="1" applyAlignment="1">
      <alignment horizontal="center" vertical="center"/>
    </xf>
    <xf numFmtId="9" fontId="1" fillId="20" borderId="81" xfId="0" applyNumberFormat="1" applyFont="1" applyFill="1" applyBorder="1" applyAlignment="1">
      <alignment horizontal="center" vertical="center"/>
    </xf>
    <xf numFmtId="9" fontId="56" fillId="8" borderId="81" xfId="0" applyNumberFormat="1" applyFont="1" applyFill="1" applyBorder="1" applyAlignment="1">
      <alignment vertical="center"/>
    </xf>
    <xf numFmtId="0" fontId="82" fillId="8" borderId="81" xfId="3" applyFont="1" applyFill="1" applyBorder="1" applyAlignment="1">
      <alignment horizontal="center" vertical="center" wrapText="1"/>
    </xf>
    <xf numFmtId="0" fontId="1" fillId="20" borderId="87" xfId="0" applyFont="1" applyFill="1" applyBorder="1" applyAlignment="1">
      <alignment horizontal="center" vertical="center" wrapText="1"/>
    </xf>
    <xf numFmtId="9" fontId="1" fillId="20" borderId="87" xfId="0" applyNumberFormat="1" applyFont="1" applyFill="1" applyBorder="1" applyAlignment="1">
      <alignment horizontal="center" vertical="center"/>
    </xf>
    <xf numFmtId="0" fontId="82" fillId="8" borderId="8" xfId="12" applyFont="1" applyFill="1" applyBorder="1" applyAlignment="1">
      <alignment horizontal="center" vertical="center" wrapText="1"/>
    </xf>
    <xf numFmtId="0" fontId="1" fillId="20" borderId="1" xfId="0" applyFont="1" applyFill="1" applyBorder="1" applyAlignment="1">
      <alignment horizontal="center" vertical="center" wrapText="1"/>
    </xf>
    <xf numFmtId="9" fontId="1" fillId="20" borderId="1" xfId="0" applyNumberFormat="1" applyFont="1" applyFill="1" applyBorder="1" applyAlignment="1">
      <alignment horizontal="center" vertical="center"/>
    </xf>
    <xf numFmtId="0" fontId="56" fillId="13" borderId="1" xfId="0" applyFont="1" applyFill="1" applyBorder="1" applyAlignment="1">
      <alignment horizontal="center" vertical="center" wrapText="1"/>
    </xf>
    <xf numFmtId="0" fontId="81" fillId="20" borderId="87" xfId="0" applyFont="1" applyFill="1" applyBorder="1" applyAlignment="1">
      <alignment horizontal="center" vertical="center" wrapText="1"/>
    </xf>
    <xf numFmtId="0" fontId="1" fillId="21" borderId="85" xfId="0" applyFont="1" applyFill="1" applyBorder="1" applyAlignment="1">
      <alignment horizontal="center" vertical="center" wrapText="1"/>
    </xf>
    <xf numFmtId="0" fontId="1" fillId="20" borderId="8" xfId="0" applyFont="1" applyFill="1" applyBorder="1" applyAlignment="1">
      <alignment horizontal="center" vertical="center" wrapText="1"/>
    </xf>
    <xf numFmtId="9" fontId="1" fillId="20" borderId="8" xfId="0" applyNumberFormat="1" applyFont="1" applyFill="1" applyBorder="1" applyAlignment="1">
      <alignment horizontal="center" vertical="center"/>
    </xf>
    <xf numFmtId="0" fontId="56" fillId="8" borderId="8" xfId="0" applyFont="1" applyFill="1" applyBorder="1" applyAlignment="1">
      <alignment horizontal="center" vertical="center" wrapText="1"/>
    </xf>
    <xf numFmtId="0" fontId="81" fillId="20" borderId="88" xfId="0" applyFont="1" applyFill="1" applyBorder="1" applyAlignment="1">
      <alignment horizontal="center" vertical="center" wrapText="1"/>
    </xf>
    <xf numFmtId="0" fontId="1" fillId="20" borderId="89" xfId="0" applyFont="1" applyFill="1" applyBorder="1" applyAlignment="1">
      <alignment horizontal="center" vertical="center" wrapText="1"/>
    </xf>
    <xf numFmtId="0" fontId="1" fillId="20" borderId="58" xfId="0" applyFont="1" applyFill="1" applyBorder="1" applyAlignment="1">
      <alignment horizontal="center" vertical="center" wrapText="1"/>
    </xf>
    <xf numFmtId="9" fontId="1" fillId="20" borderId="58" xfId="0" applyNumberFormat="1" applyFont="1" applyFill="1" applyBorder="1" applyAlignment="1">
      <alignment horizontal="center" vertical="center"/>
    </xf>
    <xf numFmtId="0" fontId="57" fillId="20" borderId="58" xfId="0" applyFont="1" applyFill="1" applyBorder="1" applyAlignment="1">
      <alignment horizontal="center" vertical="center" wrapText="1"/>
    </xf>
    <xf numFmtId="0" fontId="1" fillId="20" borderId="87" xfId="0" applyFont="1" applyFill="1" applyBorder="1" applyAlignment="1">
      <alignment horizontal="center" vertical="center"/>
    </xf>
    <xf numFmtId="0" fontId="57" fillId="20" borderId="87" xfId="0" applyFont="1" applyFill="1" applyBorder="1" applyAlignment="1">
      <alignment horizontal="center" vertical="center" wrapText="1"/>
    </xf>
    <xf numFmtId="0" fontId="1" fillId="20" borderId="88" xfId="0" applyFont="1" applyFill="1" applyBorder="1" applyAlignment="1">
      <alignment horizontal="center" vertical="center" wrapText="1"/>
    </xf>
    <xf numFmtId="0" fontId="1" fillId="20" borderId="88" xfId="0" applyFont="1" applyFill="1" applyBorder="1" applyAlignment="1">
      <alignment horizontal="center" vertical="center"/>
    </xf>
    <xf numFmtId="0" fontId="82" fillId="8" borderId="58" xfId="12"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9" xfId="0" applyFont="1" applyFill="1" applyBorder="1" applyAlignment="1">
      <alignment horizontal="center" vertical="center"/>
    </xf>
    <xf numFmtId="9" fontId="1" fillId="8" borderId="9" xfId="0" applyNumberFormat="1" applyFont="1" applyFill="1" applyBorder="1" applyAlignment="1">
      <alignment horizontal="center" vertical="center"/>
    </xf>
    <xf numFmtId="9" fontId="55" fillId="11" borderId="9" xfId="2" applyNumberFormat="1" applyFont="1" applyFill="1" applyBorder="1" applyAlignment="1">
      <alignment horizontal="center" vertical="center" wrapText="1"/>
    </xf>
    <xf numFmtId="0" fontId="73" fillId="11" borderId="9" xfId="10" applyFont="1" applyFill="1" applyBorder="1" applyAlignment="1">
      <alignment horizontal="center" vertical="center" wrapText="1"/>
    </xf>
    <xf numFmtId="0" fontId="68" fillId="8" borderId="14" xfId="0" applyFont="1" applyFill="1" applyBorder="1" applyAlignment="1">
      <alignment horizontal="center" vertical="center"/>
    </xf>
    <xf numFmtId="0" fontId="68" fillId="8" borderId="0" xfId="0" applyFont="1" applyFill="1" applyBorder="1" applyAlignment="1">
      <alignment horizontal="center" vertical="center"/>
    </xf>
    <xf numFmtId="0" fontId="68" fillId="8" borderId="15" xfId="0" applyFont="1" applyFill="1" applyBorder="1" applyAlignment="1">
      <alignment horizontal="center" vertical="center"/>
    </xf>
    <xf numFmtId="0" fontId="67" fillId="8" borderId="33" xfId="0" applyFont="1" applyFill="1" applyBorder="1" applyAlignment="1">
      <alignment horizontal="center" vertical="center"/>
    </xf>
    <xf numFmtId="0" fontId="67" fillId="8" borderId="34" xfId="0" applyFont="1" applyFill="1" applyBorder="1" applyAlignment="1">
      <alignment horizontal="center" vertical="center"/>
    </xf>
    <xf numFmtId="0" fontId="67" fillId="8" borderId="35" xfId="0" applyFont="1" applyFill="1" applyBorder="1" applyAlignment="1">
      <alignment horizontal="center" vertical="center"/>
    </xf>
    <xf numFmtId="0" fontId="61" fillId="8" borderId="8" xfId="0" applyFont="1" applyFill="1" applyBorder="1" applyAlignment="1">
      <alignment horizontal="center" vertical="center"/>
    </xf>
    <xf numFmtId="3" fontId="58" fillId="8" borderId="8" xfId="0" applyNumberFormat="1" applyFont="1" applyFill="1" applyBorder="1">
      <alignment vertical="center"/>
    </xf>
    <xf numFmtId="41" fontId="58" fillId="8" borderId="8" xfId="5" applyFont="1" applyFill="1" applyBorder="1" applyAlignment="1">
      <alignment vertical="center"/>
    </xf>
    <xf numFmtId="3" fontId="4" fillId="8" borderId="8" xfId="0" applyNumberFormat="1" applyFont="1" applyFill="1" applyBorder="1">
      <alignment vertical="center"/>
    </xf>
    <xf numFmtId="0" fontId="61" fillId="8" borderId="58" xfId="0" applyFont="1" applyFill="1" applyBorder="1" applyAlignment="1">
      <alignment horizontal="center" vertical="center"/>
    </xf>
    <xf numFmtId="0" fontId="58" fillId="8" borderId="58" xfId="0" applyFont="1" applyFill="1" applyBorder="1" applyAlignment="1">
      <alignment horizontal="center" vertical="center"/>
    </xf>
    <xf numFmtId="0" fontId="58" fillId="8" borderId="58" xfId="0" applyFont="1" applyFill="1" applyBorder="1" applyAlignment="1">
      <alignment horizontal="center" vertical="center" wrapText="1"/>
    </xf>
    <xf numFmtId="3" fontId="58" fillId="8" borderId="58" xfId="0" applyNumberFormat="1" applyFont="1" applyFill="1" applyBorder="1">
      <alignment vertical="center"/>
    </xf>
    <xf numFmtId="41" fontId="58" fillId="8" borderId="58" xfId="5" applyFont="1" applyFill="1" applyBorder="1" applyAlignment="1">
      <alignment vertical="center"/>
    </xf>
    <xf numFmtId="3" fontId="4" fillId="8" borderId="58" xfId="0" applyNumberFormat="1" applyFont="1" applyFill="1" applyBorder="1">
      <alignment vertical="center"/>
    </xf>
    <xf numFmtId="0" fontId="8" fillId="8" borderId="33" xfId="0" applyFont="1" applyFill="1" applyBorder="1" applyAlignment="1">
      <alignment vertical="center" wrapText="1"/>
    </xf>
    <xf numFmtId="0" fontId="0" fillId="0" borderId="34" xfId="0" applyBorder="1" applyAlignment="1">
      <alignment vertical="center"/>
    </xf>
    <xf numFmtId="0" fontId="8" fillId="8" borderId="34" xfId="0" applyFont="1" applyFill="1" applyBorder="1" applyAlignment="1">
      <alignment vertical="center" wrapText="1"/>
    </xf>
    <xf numFmtId="0" fontId="8" fillId="8" borderId="35" xfId="0" applyFont="1" applyFill="1" applyBorder="1" applyAlignment="1">
      <alignment horizontal="center" vertical="center" wrapText="1"/>
    </xf>
  </cellXfs>
  <cellStyles count="15">
    <cellStyle name="Hipervínculo" xfId="3" builtinId="8"/>
    <cellStyle name="Hipervínculo 2" xfId="10"/>
    <cellStyle name="Hipervínculo 3" xfId="12"/>
    <cellStyle name="Millares [0]" xfId="5" builtinId="6"/>
    <cellStyle name="Millares [0] 2 2" xfId="4"/>
    <cellStyle name="Millares [0] 2 2 2" xfId="8"/>
    <cellStyle name="Normal" xfId="0" builtinId="0"/>
    <cellStyle name="Normal 2" xfId="2"/>
    <cellStyle name="Normal 2 2" xfId="7"/>
    <cellStyle name="Normal 2 3" xfId="11"/>
    <cellStyle name="Normal 2 4" xfId="13"/>
    <cellStyle name="Normal 3" xfId="14"/>
    <cellStyle name="Porcentaje" xfId="1" builtinId="5"/>
    <cellStyle name="Porcentaje 2" xfId="6"/>
    <cellStyle name="Porcentaje 4" xfId="9"/>
  </cellStyles>
  <dxfs count="0"/>
  <tableStyles count="0" defaultTableStyle="TableStyleMedium2" defaultPivotStyle="PivotStyleLight16"/>
  <colors>
    <mruColors>
      <color rgb="FF1809D9"/>
      <color rgb="FF8BCDFF"/>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kumimoji="0" lang="es-PY" sz="1800" b="1" i="0" u="none" strike="noStrike" kern="1200" cap="none" spc="100" normalizeH="0" baseline="0" noProof="0">
                <a:ln>
                  <a:noFill/>
                </a:ln>
                <a:solidFill>
                  <a:sysClr val="window" lastClr="FFFFFF">
                    <a:lumMod val="95000"/>
                  </a:sysClr>
                </a:solidFill>
                <a:effectLst>
                  <a:outerShdw blurRad="50800" dist="38100" dir="5400000" algn="t" rotWithShape="0">
                    <a:prstClr val="black">
                      <a:alpha val="40000"/>
                    </a:prstClr>
                  </a:outerShdw>
                </a:effectLst>
                <a:uLnTx/>
                <a:uFillTx/>
                <a:latin typeface="Calibri" panose="020F0502020204030204"/>
              </a:rPr>
              <a:t>CUADRO DE ESTADISTICA DE EXAMEN </a:t>
            </a:r>
          </a:p>
        </c:rich>
      </c:tx>
      <c:layout>
        <c:manualLayout>
          <c:xMode val="edge"/>
          <c:yMode val="edge"/>
          <c:x val="0.36327740971714506"/>
          <c:y val="3.4837688044338878E-2"/>
        </c:manualLayout>
      </c:layout>
      <c:overlay val="0"/>
      <c:spPr>
        <a:noFill/>
        <a:ln>
          <a:noFill/>
        </a:ln>
        <a:effectLst/>
      </c:spPr>
      <c:txPr>
        <a:bodyPr rot="0" spcFirstLastPara="1" vertOverflow="ellipsis" vert="horz" wrap="square" anchor="ctr" anchorCtr="1"/>
        <a:lstStyle/>
        <a:p>
          <a:pPr>
            <a:defRPr sz="14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Y"/>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tx1"/>
              </a:solidFill>
            </a:ln>
            <a:effectLst>
              <a:outerShdw blurRad="57150" dist="19050" dir="5400000" algn="ctr" rotWithShape="0">
                <a:srgbClr val="000000">
                  <a:alpha val="63000"/>
                </a:srgbClr>
              </a:outerShdw>
            </a:effectLst>
          </c:spPr>
          <c:invertIfNegative val="0"/>
          <c:dLbls>
            <c:dLbl>
              <c:idx val="2"/>
              <c:layout/>
              <c:tx>
                <c:rich>
                  <a:bodyPr/>
                  <a:lstStyle/>
                  <a:p>
                    <a:fld id="{468CDF59-EF63-421E-884B-0FD3FA3B1B1B}" type="VALUE">
                      <a:rPr lang="en-US"/>
                      <a:pPr/>
                      <a:t>[VALOR]</a:t>
                    </a:fld>
                    <a:r>
                      <a:rPr lang="en-US"/>
                      <a:t>%</a:t>
                    </a:r>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BD22-4B76-877E-3E343FDE68E1}"/>
                </c:ext>
              </c:extLst>
            </c:dLbl>
            <c:dLbl>
              <c:idx val="3"/>
              <c:layout/>
              <c:tx>
                <c:rich>
                  <a:bodyPr/>
                  <a:lstStyle/>
                  <a:p>
                    <a:fld id="{C8BC7148-5E2A-41F4-9681-5C2D7F2246E4}" type="VALUE">
                      <a:rPr lang="en-US"/>
                      <a:pPr/>
                      <a:t>[VALOR]</a:t>
                    </a:fld>
                    <a:r>
                      <a:rPr lang="en-US"/>
                      <a:t>%</a:t>
                    </a:r>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BD22-4B76-877E-3E343FDE68E1}"/>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a:noFill/>
                    </a:ln>
                    <a:effectLst/>
                  </c:spPr>
                </c15:leaderLines>
              </c:ext>
            </c:extLst>
          </c:dLbls>
          <c:errBars>
            <c:errBarType val="both"/>
            <c:errValType val="percentage"/>
            <c:noEndCap val="0"/>
            <c:val val="5"/>
            <c:spPr>
              <a:noFill/>
              <a:ln>
                <a:noFill/>
              </a:ln>
              <a:effectLst/>
            </c:spPr>
          </c:errBars>
          <c:cat>
            <c:strRef>
              <c:f>[1]Hoja1!$A$29:$D$29</c:f>
              <c:strCache>
                <c:ptCount val="4"/>
                <c:pt idx="0">
                  <c:v>EXAMEN EVALUADO</c:v>
                </c:pt>
                <c:pt idx="1">
                  <c:v> UNIVERSO: Presidente, Directores, Coordinadores, Asesores, Auditor General, Gerentes, Jefes de Departamentos y Secretaria Tecnica</c:v>
                </c:pt>
                <c:pt idx="2">
                  <c:v>PORCENTAJE DE EXAMEN EVALUADO</c:v>
                </c:pt>
                <c:pt idx="3">
                  <c:v>RESTANTE</c:v>
                </c:pt>
              </c:strCache>
            </c:strRef>
          </c:cat>
          <c:val>
            <c:numRef>
              <c:f>[1]Hoja1!$A$30:$D$30</c:f>
              <c:numCache>
                <c:formatCode>General</c:formatCode>
                <c:ptCount val="4"/>
                <c:pt idx="0">
                  <c:v>276</c:v>
                </c:pt>
                <c:pt idx="1">
                  <c:v>315</c:v>
                </c:pt>
                <c:pt idx="2" formatCode="_(* #,##0_);_(* \(#,##0\);_(* &quot;-&quot;_);_(@_)">
                  <c:v>87.61904761904762</c:v>
                </c:pt>
                <c:pt idx="3" formatCode="_(* #,##0_);_(* \(#,##0\);_(* &quot;-&quot;_);_(@_)">
                  <c:v>12.38095238095238</c:v>
                </c:pt>
              </c:numCache>
            </c:numRef>
          </c:val>
          <c:extLst>
            <c:ext xmlns:c16="http://schemas.microsoft.com/office/drawing/2014/chart" uri="{C3380CC4-5D6E-409C-BE32-E72D297353CC}">
              <c16:uniqueId val="{00000002-BD22-4B76-877E-3E343FDE68E1}"/>
            </c:ext>
          </c:extLst>
        </c:ser>
        <c:dLbls>
          <c:dLblPos val="outEnd"/>
          <c:showLegendKey val="0"/>
          <c:showVal val="1"/>
          <c:showCatName val="0"/>
          <c:showSerName val="0"/>
          <c:showPercent val="0"/>
          <c:showBubbleSize val="0"/>
        </c:dLbls>
        <c:gapWidth val="0"/>
        <c:axId val="1951682559"/>
        <c:axId val="1951687967"/>
      </c:barChart>
      <c:catAx>
        <c:axId val="1951682559"/>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s-PY"/>
          </a:p>
        </c:txPr>
        <c:crossAx val="1951687967"/>
        <c:crosses val="autoZero"/>
        <c:auto val="1"/>
        <c:lblAlgn val="ctr"/>
        <c:lblOffset val="100"/>
        <c:noMultiLvlLbl val="0"/>
      </c:catAx>
      <c:valAx>
        <c:axId val="1951687967"/>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Y"/>
          </a:p>
        </c:txPr>
        <c:crossAx val="1951682559"/>
        <c:crosses val="autoZero"/>
        <c:crossBetween val="between"/>
      </c:valAx>
      <c:spPr>
        <a:noFill/>
        <a:ln>
          <a:noFill/>
        </a:ln>
        <a:effectLst/>
      </c:spPr>
    </c:plotArea>
    <c:plotVisOnly val="1"/>
    <c:dispBlanksAs val="zero"/>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70">
  <cs:axisTitle>
    <cs:lnRef idx="0"/>
    <cs:fillRef idx="0"/>
    <cs:effectRef idx="0"/>
    <cs:fontRef idx="minor">
      <a:schemeClr val="lt1">
        <a:lumMod val="85000"/>
      </a:schemeClr>
    </cs:fontRef>
    <cs:defRPr sz="900"/>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cs:dataLabel>
  <cs:dataLabelCallout>
    <cs:lnRef idx="0"/>
    <cs:fillRef idx="0"/>
    <cs:effectRef idx="0"/>
    <cs:fontRef idx="minor">
      <a:schemeClr val="lt1">
        <a:lumMod val="85000"/>
      </a:schemeClr>
    </cs:fontRef>
    <cs:spPr>
      <a:solidFill>
        <a:schemeClr val="lt1"/>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lt1"/>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w="9525">
        <a:solidFill>
          <a:schemeClr val="tx1"/>
        </a:solidFill>
      </a:ln>
      <a:effectLst>
        <a:outerShdw blurRad="57150" dist="19050" dir="5400000" algn="ctr" rotWithShape="0">
          <a:srgbClr val="000000">
            <a:alpha val="63000"/>
          </a:srgbClr>
        </a:outerShdw>
      </a:effectLst>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0"/>
    <cs:effectRef idx="0"/>
    <cs:fontRef idx="minor">
      <a:schemeClr val="lt1"/>
    </cs:fontRef>
    <cs:spPr>
      <a:ln w="2857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cs:dataTable>
  <cs:downBar>
    <cs:lnRef idx="0"/>
    <cs:fillRef idx="0"/>
    <cs:effectRef idx="0"/>
    <cs:fontRef idx="minor">
      <a:schemeClr val="lt1"/>
    </cs:fontRef>
    <cs:spPr>
      <a:solidFill>
        <a:schemeClr val="dk1"/>
      </a:solidFill>
    </cs:spPr>
  </cs:downBar>
  <cs:dropLine>
    <cs:lnRef idx="0"/>
    <cs:fillRef idx="0"/>
    <cs:effectRef idx="0"/>
    <cs:fontRef idx="minor">
      <a:schemeClr val="lt1"/>
    </cs:fontRef>
  </cs:dropLine>
  <cs:errorBar>
    <cs:lnRef idx="0"/>
    <cs:fillRef idx="0"/>
    <cs:effectRef idx="0"/>
    <cs:fontRef idx="minor">
      <a:schemeClr val="lt1"/>
    </cs:fontRef>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lt1"/>
    </cs:fontRef>
  </cs:hiLoLine>
  <cs:leaderLine>
    <cs:lnRef idx="0"/>
    <cs:fillRef idx="0"/>
    <cs:effectRef idx="0"/>
    <cs:fontRef idx="minor">
      <a:schemeClr val="lt1"/>
    </cs:fontRef>
  </cs:leaderLine>
  <cs:legend>
    <cs:lnRef idx="0"/>
    <cs:fillRef idx="0"/>
    <cs:effectRef idx="0"/>
    <cs:fontRef idx="minor">
      <a:schemeClr val="lt1">
        <a:lumMod val="8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85000"/>
      </a:schemeClr>
    </cs:fontRef>
    <cs:defRPr sz="900"/>
  </cs:trendlineLabel>
  <cs:upBar>
    <cs:lnRef idx="0"/>
    <cs:fillRef idx="0"/>
    <cs:effectRef idx="0"/>
    <cs:fontRef idx="minor">
      <a:schemeClr val="lt1"/>
    </cs:fontRef>
    <cs:spPr>
      <a:solidFill>
        <a:schemeClr val="lt1"/>
      </a:solidFill>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1.png"/><Relationship Id="rId34" Type="http://schemas.openxmlformats.org/officeDocument/2006/relationships/image" Target="../media/image33.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4.png"/><Relationship Id="rId33" Type="http://schemas.openxmlformats.org/officeDocument/2006/relationships/image" Target="../media/image32.jpg"/><Relationship Id="rId38" Type="http://schemas.openxmlformats.org/officeDocument/2006/relationships/image" Target="../media/image3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8.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chart" Target="../charts/chart1.xml"/><Relationship Id="rId32" Type="http://schemas.openxmlformats.org/officeDocument/2006/relationships/image" Target="../media/image31.png"/><Relationship Id="rId37" Type="http://schemas.openxmlformats.org/officeDocument/2006/relationships/image" Target="../media/image36.png"/><Relationship Id="rId5" Type="http://schemas.openxmlformats.org/officeDocument/2006/relationships/image" Target="../media/image5.png"/><Relationship Id="rId15" Type="http://schemas.openxmlformats.org/officeDocument/2006/relationships/image" Target="../media/image15.emf"/><Relationship Id="rId23" Type="http://schemas.openxmlformats.org/officeDocument/2006/relationships/image" Target="../media/image23.png"/><Relationship Id="rId28" Type="http://schemas.openxmlformats.org/officeDocument/2006/relationships/image" Target="../media/image27.png"/><Relationship Id="rId36" Type="http://schemas.openxmlformats.org/officeDocument/2006/relationships/image" Target="../media/image35.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6.jpg"/><Relationship Id="rId30" Type="http://schemas.openxmlformats.org/officeDocument/2006/relationships/image" Target="../media/image29.png"/><Relationship Id="rId35" Type="http://schemas.openxmlformats.org/officeDocument/2006/relationships/image" Target="../media/image34.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104542</xdr:colOff>
      <xdr:row>435</xdr:row>
      <xdr:rowOff>128438</xdr:rowOff>
    </xdr:from>
    <xdr:to>
      <xdr:col>6</xdr:col>
      <xdr:colOff>2148416</xdr:colOff>
      <xdr:row>435</xdr:row>
      <xdr:rowOff>904045</xdr:rowOff>
    </xdr:to>
    <xdr:pic>
      <xdr:nvPicPr>
        <xdr:cNvPr id="30" name="Imagen 29">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542" y="390822771"/>
          <a:ext cx="12161541" cy="775607"/>
        </a:xfrm>
        <a:prstGeom prst="rect">
          <a:avLst/>
        </a:prstGeom>
      </xdr:spPr>
    </xdr:pic>
    <xdr:clientData/>
  </xdr:twoCellAnchor>
  <xdr:twoCellAnchor editAs="oneCell">
    <xdr:from>
      <xdr:col>2</xdr:col>
      <xdr:colOff>238126</xdr:colOff>
      <xdr:row>91</xdr:row>
      <xdr:rowOff>130969</xdr:rowOff>
    </xdr:from>
    <xdr:to>
      <xdr:col>4</xdr:col>
      <xdr:colOff>772017</xdr:colOff>
      <xdr:row>91</xdr:row>
      <xdr:rowOff>3905251</xdr:rowOff>
    </xdr:to>
    <xdr:pic>
      <xdr:nvPicPr>
        <xdr:cNvPr id="4" name="Imagen 3"/>
        <xdr:cNvPicPr>
          <a:picLocks noChangeAspect="1"/>
        </xdr:cNvPicPr>
      </xdr:nvPicPr>
      <xdr:blipFill>
        <a:blip xmlns:r="http://schemas.openxmlformats.org/officeDocument/2006/relationships" r:embed="rId2"/>
        <a:stretch>
          <a:fillRect/>
        </a:stretch>
      </xdr:blipFill>
      <xdr:spPr>
        <a:xfrm>
          <a:off x="4206876" y="34420969"/>
          <a:ext cx="4089891" cy="3774282"/>
        </a:xfrm>
        <a:prstGeom prst="rect">
          <a:avLst/>
        </a:prstGeom>
      </xdr:spPr>
    </xdr:pic>
    <xdr:clientData/>
  </xdr:twoCellAnchor>
  <xdr:twoCellAnchor editAs="oneCell">
    <xdr:from>
      <xdr:col>6</xdr:col>
      <xdr:colOff>0</xdr:colOff>
      <xdr:row>274</xdr:row>
      <xdr:rowOff>0</xdr:rowOff>
    </xdr:from>
    <xdr:to>
      <xdr:col>6</xdr:col>
      <xdr:colOff>304800</xdr:colOff>
      <xdr:row>274</xdr:row>
      <xdr:rowOff>304800</xdr:rowOff>
    </xdr:to>
    <xdr:sp macro="" textlink="">
      <xdr:nvSpPr>
        <xdr:cNvPr id="45" name="AutoShape 1"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274</xdr:row>
      <xdr:rowOff>0</xdr:rowOff>
    </xdr:from>
    <xdr:to>
      <xdr:col>6</xdr:col>
      <xdr:colOff>304800</xdr:colOff>
      <xdr:row>274</xdr:row>
      <xdr:rowOff>304800</xdr:rowOff>
    </xdr:to>
    <xdr:sp macro="" textlink="">
      <xdr:nvSpPr>
        <xdr:cNvPr id="47" name="AutoShape 2"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279</xdr:row>
      <xdr:rowOff>0</xdr:rowOff>
    </xdr:from>
    <xdr:to>
      <xdr:col>6</xdr:col>
      <xdr:colOff>304800</xdr:colOff>
      <xdr:row>279</xdr:row>
      <xdr:rowOff>304800</xdr:rowOff>
    </xdr:to>
    <xdr:sp macro="" textlink="">
      <xdr:nvSpPr>
        <xdr:cNvPr id="49" name="AutoShape 3" descr="blob:https://web.whatsapp.com/e4eb18d5-ce5b-4c6f-8535-3968afc9cdb5"/>
        <xdr:cNvSpPr>
          <a:spLocks noChangeAspect="1" noChangeArrowheads="1"/>
        </xdr:cNvSpPr>
      </xdr:nvSpPr>
      <xdr:spPr bwMode="auto">
        <a:xfrm>
          <a:off x="12306300" y="4451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130872</xdr:rowOff>
    </xdr:from>
    <xdr:to>
      <xdr:col>6</xdr:col>
      <xdr:colOff>1905000</xdr:colOff>
      <xdr:row>3</xdr:row>
      <xdr:rowOff>63500</xdr:rowOff>
    </xdr:to>
    <xdr:pic>
      <xdr:nvPicPr>
        <xdr:cNvPr id="62" name="Imagen 6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872"/>
          <a:ext cx="12022667" cy="684045"/>
        </a:xfrm>
        <a:prstGeom prst="rect">
          <a:avLst/>
        </a:prstGeom>
      </xdr:spPr>
    </xdr:pic>
    <xdr:clientData/>
  </xdr:twoCellAnchor>
  <xdr:twoCellAnchor editAs="oneCell">
    <xdr:from>
      <xdr:col>4</xdr:col>
      <xdr:colOff>109963</xdr:colOff>
      <xdr:row>446</xdr:row>
      <xdr:rowOff>284201</xdr:rowOff>
    </xdr:from>
    <xdr:to>
      <xdr:col>6</xdr:col>
      <xdr:colOff>2142737</xdr:colOff>
      <xdr:row>446</xdr:row>
      <xdr:rowOff>1840726</xdr:rowOff>
    </xdr:to>
    <xdr:pic>
      <xdr:nvPicPr>
        <xdr:cNvPr id="29" name="Imagen 28"/>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780" b="44387"/>
        <a:stretch/>
      </xdr:blipFill>
      <xdr:spPr bwMode="auto">
        <a:xfrm>
          <a:off x="7581796" y="353026701"/>
          <a:ext cx="5250108" cy="1556525"/>
        </a:xfrm>
        <a:prstGeom prst="rect">
          <a:avLst/>
        </a:prstGeom>
        <a:solidFill>
          <a:schemeClr val="accent4">
            <a:lumMod val="20000"/>
            <a:lumOff val="80000"/>
          </a:schemeClr>
        </a:solidFill>
        <a:extLst/>
      </xdr:spPr>
    </xdr:pic>
    <xdr:clientData/>
  </xdr:twoCellAnchor>
  <xdr:oneCellAnchor>
    <xdr:from>
      <xdr:col>0</xdr:col>
      <xdr:colOff>63500</xdr:colOff>
      <xdr:row>62</xdr:row>
      <xdr:rowOff>67631</xdr:rowOff>
    </xdr:from>
    <xdr:ext cx="12075584" cy="929268"/>
    <xdr:pic>
      <xdr:nvPicPr>
        <xdr:cNvPr id="31" name="Imagen 30"/>
        <xdr:cNvPicPr>
          <a:picLocks noChangeAspect="1"/>
        </xdr:cNvPicPr>
      </xdr:nvPicPr>
      <xdr:blipFill>
        <a:blip xmlns:r="http://schemas.openxmlformats.org/officeDocument/2006/relationships" r:embed="rId5"/>
        <a:srcRect l="2343" t="52480" r="29640" b="28768"/>
        <a:stretch/>
      </xdr:blipFill>
      <xdr:spPr>
        <a:xfrm>
          <a:off x="63500" y="24684464"/>
          <a:ext cx="12075584" cy="929268"/>
        </a:xfrm>
        <a:prstGeom prst="rect">
          <a:avLst/>
        </a:prstGeom>
      </xdr:spPr>
    </xdr:pic>
    <xdr:clientData/>
  </xdr:oneCellAnchor>
  <xdr:twoCellAnchor editAs="oneCell">
    <xdr:from>
      <xdr:col>1</xdr:col>
      <xdr:colOff>0</xdr:colOff>
      <xdr:row>467</xdr:row>
      <xdr:rowOff>0</xdr:rowOff>
    </xdr:from>
    <xdr:to>
      <xdr:col>1</xdr:col>
      <xdr:colOff>304800</xdr:colOff>
      <xdr:row>467</xdr:row>
      <xdr:rowOff>304800</xdr:rowOff>
    </xdr:to>
    <xdr:sp macro="" textlink="">
      <xdr:nvSpPr>
        <xdr:cNvPr id="1028" name="AutoShape 4" descr="blob:https://web.whatsapp.com/0bd8a1aa-d4c3-4eab-a391-3549ce56b8dd"/>
        <xdr:cNvSpPr>
          <a:spLocks noChangeAspect="1" noChangeArrowheads="1"/>
        </xdr:cNvSpPr>
      </xdr:nvSpPr>
      <xdr:spPr bwMode="auto">
        <a:xfrm>
          <a:off x="1914525" y="30069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161395</xdr:colOff>
      <xdr:row>467</xdr:row>
      <xdr:rowOff>142874</xdr:rowOff>
    </xdr:from>
    <xdr:to>
      <xdr:col>6</xdr:col>
      <xdr:colOff>2053166</xdr:colOff>
      <xdr:row>467</xdr:row>
      <xdr:rowOff>4032250</xdr:rowOff>
    </xdr:to>
    <xdr:pic>
      <xdr:nvPicPr>
        <xdr:cNvPr id="44" name="Imagen 4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1395" y="425804541"/>
          <a:ext cx="12009438" cy="3889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464</xdr:row>
      <xdr:rowOff>142875</xdr:rowOff>
    </xdr:from>
    <xdr:to>
      <xdr:col>6</xdr:col>
      <xdr:colOff>1989666</xdr:colOff>
      <xdr:row>464</xdr:row>
      <xdr:rowOff>3333751</xdr:rowOff>
    </xdr:to>
    <xdr:pic>
      <xdr:nvPicPr>
        <xdr:cNvPr id="48" name="Imagen 4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0" y="374147292"/>
          <a:ext cx="12012083" cy="3190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84667</xdr:colOff>
      <xdr:row>442</xdr:row>
      <xdr:rowOff>94044</xdr:rowOff>
    </xdr:from>
    <xdr:to>
      <xdr:col>6</xdr:col>
      <xdr:colOff>1979083</xdr:colOff>
      <xdr:row>442</xdr:row>
      <xdr:rowOff>4148667</xdr:rowOff>
    </xdr:to>
    <xdr:pic>
      <xdr:nvPicPr>
        <xdr:cNvPr id="50" name="Imagen 49"/>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667" y="346973377"/>
          <a:ext cx="12012083" cy="4054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142087</xdr:colOff>
      <xdr:row>445</xdr:row>
      <xdr:rowOff>233246</xdr:rowOff>
    </xdr:from>
    <xdr:to>
      <xdr:col>6</xdr:col>
      <xdr:colOff>1997737</xdr:colOff>
      <xdr:row>445</xdr:row>
      <xdr:rowOff>4995746</xdr:rowOff>
    </xdr:to>
    <xdr:pic>
      <xdr:nvPicPr>
        <xdr:cNvPr id="52" name="Imagen 5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613920" y="347874579"/>
          <a:ext cx="5072984"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154782</xdr:colOff>
      <xdr:row>514</xdr:row>
      <xdr:rowOff>226218</xdr:rowOff>
    </xdr:from>
    <xdr:to>
      <xdr:col>6</xdr:col>
      <xdr:colOff>1905001</xdr:colOff>
      <xdr:row>514</xdr:row>
      <xdr:rowOff>3964781</xdr:rowOff>
    </xdr:to>
    <xdr:pic>
      <xdr:nvPicPr>
        <xdr:cNvPr id="57" name="Imagen 5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54782" y="407123635"/>
          <a:ext cx="11867886" cy="3738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156103</xdr:colOff>
      <xdr:row>454</xdr:row>
      <xdr:rowOff>60854</xdr:rowOff>
    </xdr:from>
    <xdr:to>
      <xdr:col>6</xdr:col>
      <xdr:colOff>1947333</xdr:colOff>
      <xdr:row>454</xdr:row>
      <xdr:rowOff>4180417</xdr:rowOff>
    </xdr:to>
    <xdr:pic>
      <xdr:nvPicPr>
        <xdr:cNvPr id="39" name="Imagen 38"/>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56103" y="367503604"/>
          <a:ext cx="11908897" cy="4119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71436</xdr:colOff>
      <xdr:row>342</xdr:row>
      <xdr:rowOff>119062</xdr:rowOff>
    </xdr:from>
    <xdr:to>
      <xdr:col>6</xdr:col>
      <xdr:colOff>1968500</xdr:colOff>
      <xdr:row>342</xdr:row>
      <xdr:rowOff>4845843</xdr:rowOff>
    </xdr:to>
    <xdr:pic>
      <xdr:nvPicPr>
        <xdr:cNvPr id="41" name="Imagen 40"/>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1436" y="285699729"/>
          <a:ext cx="12014731" cy="472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63501</xdr:colOff>
      <xdr:row>389</xdr:row>
      <xdr:rowOff>31750</xdr:rowOff>
    </xdr:from>
    <xdr:to>
      <xdr:col>6</xdr:col>
      <xdr:colOff>1989666</xdr:colOff>
      <xdr:row>389</xdr:row>
      <xdr:rowOff>4296834</xdr:rowOff>
    </xdr:to>
    <xdr:pic>
      <xdr:nvPicPr>
        <xdr:cNvPr id="51" name="Imagen 50"/>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3501" y="306271083"/>
          <a:ext cx="12043832" cy="4265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179917</xdr:colOff>
      <xdr:row>97</xdr:row>
      <xdr:rowOff>105833</xdr:rowOff>
    </xdr:from>
    <xdr:to>
      <xdr:col>6</xdr:col>
      <xdr:colOff>1968500</xdr:colOff>
      <xdr:row>97</xdr:row>
      <xdr:rowOff>4180417</xdr:rowOff>
    </xdr:to>
    <xdr:pic>
      <xdr:nvPicPr>
        <xdr:cNvPr id="53" name="Imagen 5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79917" y="40015583"/>
          <a:ext cx="11906250" cy="407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1714501</xdr:colOff>
      <xdr:row>447</xdr:row>
      <xdr:rowOff>267757</xdr:rowOff>
    </xdr:from>
    <xdr:to>
      <xdr:col>6</xdr:col>
      <xdr:colOff>695465</xdr:colOff>
      <xdr:row>447</xdr:row>
      <xdr:rowOff>2910417</xdr:rowOff>
    </xdr:to>
    <xdr:pic>
      <xdr:nvPicPr>
        <xdr:cNvPr id="32" name="Imagen 31"/>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86334" y="355010507"/>
          <a:ext cx="2198298" cy="264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105833</xdr:colOff>
      <xdr:row>544</xdr:row>
      <xdr:rowOff>52918</xdr:rowOff>
    </xdr:from>
    <xdr:to>
      <xdr:col>3</xdr:col>
      <xdr:colOff>857250</xdr:colOff>
      <xdr:row>544</xdr:row>
      <xdr:rowOff>4064000</xdr:rowOff>
    </xdr:to>
    <xdr:pic>
      <xdr:nvPicPr>
        <xdr:cNvPr id="35" name="Imagen 34"/>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5833" y="417755918"/>
          <a:ext cx="5842000" cy="4011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1058333</xdr:colOff>
      <xdr:row>544</xdr:row>
      <xdr:rowOff>63500</xdr:rowOff>
    </xdr:from>
    <xdr:to>
      <xdr:col>6</xdr:col>
      <xdr:colOff>2152650</xdr:colOff>
      <xdr:row>544</xdr:row>
      <xdr:rowOff>4106333</xdr:rowOff>
    </xdr:to>
    <xdr:pic>
      <xdr:nvPicPr>
        <xdr:cNvPr id="37" name="Imagen 36"/>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947833" y="417237333"/>
          <a:ext cx="6121401" cy="4042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xdr:colOff>
      <xdr:row>319</xdr:row>
      <xdr:rowOff>116417</xdr:rowOff>
    </xdr:from>
    <xdr:to>
      <xdr:col>6</xdr:col>
      <xdr:colOff>2032000</xdr:colOff>
      <xdr:row>319</xdr:row>
      <xdr:rowOff>3841750</xdr:rowOff>
    </xdr:to>
    <xdr:pic>
      <xdr:nvPicPr>
        <xdr:cNvPr id="38" name="Imagen 37"/>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3500" y="261112000"/>
          <a:ext cx="12086167" cy="3725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518583</xdr:colOff>
      <xdr:row>320</xdr:row>
      <xdr:rowOff>116417</xdr:rowOff>
    </xdr:from>
    <xdr:to>
      <xdr:col>4</xdr:col>
      <xdr:colOff>433917</xdr:colOff>
      <xdr:row>320</xdr:row>
      <xdr:rowOff>3217334</xdr:rowOff>
    </xdr:to>
    <xdr:pic>
      <xdr:nvPicPr>
        <xdr:cNvPr id="54" name="Imagen 5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487333" y="264625667"/>
          <a:ext cx="3471334" cy="310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84667</xdr:colOff>
      <xdr:row>390</xdr:row>
      <xdr:rowOff>21165</xdr:rowOff>
    </xdr:from>
    <xdr:to>
      <xdr:col>6</xdr:col>
      <xdr:colOff>1979083</xdr:colOff>
      <xdr:row>390</xdr:row>
      <xdr:rowOff>4942416</xdr:rowOff>
    </xdr:to>
    <xdr:pic>
      <xdr:nvPicPr>
        <xdr:cNvPr id="55" name="Imagen 5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4667" y="310620832"/>
          <a:ext cx="12012083" cy="4921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127001</xdr:colOff>
      <xdr:row>107</xdr:row>
      <xdr:rowOff>84666</xdr:rowOff>
    </xdr:from>
    <xdr:to>
      <xdr:col>6</xdr:col>
      <xdr:colOff>1936750</xdr:colOff>
      <xdr:row>107</xdr:row>
      <xdr:rowOff>4974167</xdr:rowOff>
    </xdr:to>
    <xdr:pic>
      <xdr:nvPicPr>
        <xdr:cNvPr id="56" name="Imagen 55"/>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7001" y="55795333"/>
          <a:ext cx="11927416" cy="4889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84668</xdr:colOff>
      <xdr:row>426</xdr:row>
      <xdr:rowOff>137582</xdr:rowOff>
    </xdr:from>
    <xdr:to>
      <xdr:col>6</xdr:col>
      <xdr:colOff>1989667</xdr:colOff>
      <xdr:row>426</xdr:row>
      <xdr:rowOff>3196167</xdr:rowOff>
    </xdr:to>
    <xdr:pic>
      <xdr:nvPicPr>
        <xdr:cNvPr id="59" name="Imagen 58"/>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4668" y="337100332"/>
          <a:ext cx="12022666" cy="3058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116416</xdr:colOff>
      <xdr:row>430</xdr:row>
      <xdr:rowOff>74083</xdr:rowOff>
    </xdr:from>
    <xdr:to>
      <xdr:col>6</xdr:col>
      <xdr:colOff>1968500</xdr:colOff>
      <xdr:row>430</xdr:row>
      <xdr:rowOff>1460500</xdr:rowOff>
    </xdr:to>
    <xdr:pic>
      <xdr:nvPicPr>
        <xdr:cNvPr id="60" name="Imagen 5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6416" y="341428916"/>
          <a:ext cx="11969751" cy="1386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453</xdr:row>
      <xdr:rowOff>95249</xdr:rowOff>
    </xdr:from>
    <xdr:to>
      <xdr:col>6</xdr:col>
      <xdr:colOff>2180166</xdr:colOff>
      <xdr:row>453</xdr:row>
      <xdr:rowOff>4021666</xdr:rowOff>
    </xdr:to>
    <xdr:graphicFrame macro="[1]!Gráfico2_Haga_clic_en">
      <xdr:nvGraphicFramePr>
        <xdr:cNvPr id="40" name="Gráfico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6</xdr:col>
      <xdr:colOff>211666</xdr:colOff>
      <xdr:row>263</xdr:row>
      <xdr:rowOff>169333</xdr:rowOff>
    </xdr:from>
    <xdr:ext cx="1854200" cy="1238250"/>
    <xdr:pic>
      <xdr:nvPicPr>
        <xdr:cNvPr id="42" name="image6.png"/>
        <xdr:cNvPicPr preferRelativeResize="0"/>
      </xdr:nvPicPr>
      <xdr:blipFill>
        <a:blip xmlns:r="http://schemas.openxmlformats.org/officeDocument/2006/relationships" r:embed="rId25" cstate="print"/>
        <a:stretch>
          <a:fillRect/>
        </a:stretch>
      </xdr:blipFill>
      <xdr:spPr>
        <a:xfrm>
          <a:off x="10128249" y="183726666"/>
          <a:ext cx="1854200" cy="1238250"/>
        </a:xfrm>
        <a:prstGeom prst="rect">
          <a:avLst/>
        </a:prstGeom>
        <a:noFill/>
      </xdr:spPr>
    </xdr:pic>
    <xdr:clientData fLocksWithSheet="0"/>
  </xdr:oneCellAnchor>
  <xdr:oneCellAnchor>
    <xdr:from>
      <xdr:col>6</xdr:col>
      <xdr:colOff>232834</xdr:colOff>
      <xdr:row>263</xdr:row>
      <xdr:rowOff>1513417</xdr:rowOff>
    </xdr:from>
    <xdr:ext cx="1862667" cy="1168400"/>
    <xdr:pic>
      <xdr:nvPicPr>
        <xdr:cNvPr id="43" name="image7.png"/>
        <xdr:cNvPicPr preferRelativeResize="0"/>
      </xdr:nvPicPr>
      <xdr:blipFill>
        <a:blip xmlns:r="http://schemas.openxmlformats.org/officeDocument/2006/relationships" r:embed="rId26" cstate="print"/>
        <a:stretch>
          <a:fillRect/>
        </a:stretch>
      </xdr:blipFill>
      <xdr:spPr>
        <a:xfrm>
          <a:off x="10149417" y="185070750"/>
          <a:ext cx="1862667" cy="1168400"/>
        </a:xfrm>
        <a:prstGeom prst="rect">
          <a:avLst/>
        </a:prstGeom>
        <a:noFill/>
      </xdr:spPr>
    </xdr:pic>
    <xdr:clientData fLocksWithSheet="0"/>
  </xdr:oneCellAnchor>
  <xdr:oneCellAnchor>
    <xdr:from>
      <xdr:col>6</xdr:col>
      <xdr:colOff>321733</xdr:colOff>
      <xdr:row>267</xdr:row>
      <xdr:rowOff>148166</xdr:rowOff>
    </xdr:from>
    <xdr:ext cx="1642533" cy="1303867"/>
    <xdr:pic>
      <xdr:nvPicPr>
        <xdr:cNvPr id="46" name="image4.jpg"/>
        <xdr:cNvPicPr preferRelativeResize="0"/>
      </xdr:nvPicPr>
      <xdr:blipFill>
        <a:blip xmlns:r="http://schemas.openxmlformats.org/officeDocument/2006/relationships" r:embed="rId27" cstate="print"/>
        <a:stretch>
          <a:fillRect/>
        </a:stretch>
      </xdr:blipFill>
      <xdr:spPr>
        <a:xfrm>
          <a:off x="10238316" y="219635916"/>
          <a:ext cx="1642533" cy="1303867"/>
        </a:xfrm>
        <a:prstGeom prst="rect">
          <a:avLst/>
        </a:prstGeom>
        <a:noFill/>
      </xdr:spPr>
    </xdr:pic>
    <xdr:clientData fLocksWithSheet="0"/>
  </xdr:oneCellAnchor>
  <xdr:oneCellAnchor>
    <xdr:from>
      <xdr:col>6</xdr:col>
      <xdr:colOff>148167</xdr:colOff>
      <xdr:row>267</xdr:row>
      <xdr:rowOff>1926167</xdr:rowOff>
    </xdr:from>
    <xdr:ext cx="1871133" cy="809625"/>
    <xdr:pic>
      <xdr:nvPicPr>
        <xdr:cNvPr id="58" name="image2.png"/>
        <xdr:cNvPicPr preferRelativeResize="0"/>
      </xdr:nvPicPr>
      <xdr:blipFill>
        <a:blip xmlns:r="http://schemas.openxmlformats.org/officeDocument/2006/relationships" r:embed="rId28" cstate="print"/>
        <a:stretch>
          <a:fillRect/>
        </a:stretch>
      </xdr:blipFill>
      <xdr:spPr>
        <a:xfrm>
          <a:off x="10064750" y="221413917"/>
          <a:ext cx="1871133" cy="809625"/>
        </a:xfrm>
        <a:prstGeom prst="rect">
          <a:avLst/>
        </a:prstGeom>
        <a:noFill/>
      </xdr:spPr>
    </xdr:pic>
    <xdr:clientData fLocksWithSheet="0"/>
  </xdr:oneCellAnchor>
  <xdr:oneCellAnchor>
    <xdr:from>
      <xdr:col>6</xdr:col>
      <xdr:colOff>127001</xdr:colOff>
      <xdr:row>270</xdr:row>
      <xdr:rowOff>285752</xdr:rowOff>
    </xdr:from>
    <xdr:ext cx="2078566" cy="1936750"/>
    <xdr:pic>
      <xdr:nvPicPr>
        <xdr:cNvPr id="61" name="image5.png"/>
        <xdr:cNvPicPr preferRelativeResize="0"/>
      </xdr:nvPicPr>
      <xdr:blipFill>
        <a:blip xmlns:r="http://schemas.openxmlformats.org/officeDocument/2006/relationships" r:embed="rId29" cstate="print"/>
        <a:stretch>
          <a:fillRect/>
        </a:stretch>
      </xdr:blipFill>
      <xdr:spPr>
        <a:xfrm>
          <a:off x="10043584" y="226642085"/>
          <a:ext cx="2078566" cy="1936750"/>
        </a:xfrm>
        <a:prstGeom prst="rect">
          <a:avLst/>
        </a:prstGeom>
        <a:noFill/>
      </xdr:spPr>
    </xdr:pic>
    <xdr:clientData fLocksWithSheet="0"/>
  </xdr:oneCellAnchor>
  <xdr:oneCellAnchor>
    <xdr:from>
      <xdr:col>6</xdr:col>
      <xdr:colOff>179917</xdr:colOff>
      <xdr:row>272</xdr:row>
      <xdr:rowOff>137583</xdr:rowOff>
    </xdr:from>
    <xdr:ext cx="1896533" cy="963084"/>
    <xdr:pic>
      <xdr:nvPicPr>
        <xdr:cNvPr id="63" name="image9.png"/>
        <xdr:cNvPicPr preferRelativeResize="0"/>
      </xdr:nvPicPr>
      <xdr:blipFill>
        <a:blip xmlns:r="http://schemas.openxmlformats.org/officeDocument/2006/relationships" r:embed="rId30" cstate="print"/>
        <a:stretch>
          <a:fillRect/>
        </a:stretch>
      </xdr:blipFill>
      <xdr:spPr>
        <a:xfrm>
          <a:off x="10297584" y="232780416"/>
          <a:ext cx="1896533" cy="963084"/>
        </a:xfrm>
        <a:prstGeom prst="rect">
          <a:avLst/>
        </a:prstGeom>
        <a:noFill/>
      </xdr:spPr>
    </xdr:pic>
    <xdr:clientData fLocksWithSheet="0"/>
  </xdr:oneCellAnchor>
  <xdr:oneCellAnchor>
    <xdr:from>
      <xdr:col>6</xdr:col>
      <xdr:colOff>275166</xdr:colOff>
      <xdr:row>274</xdr:row>
      <xdr:rowOff>74084</xdr:rowOff>
    </xdr:from>
    <xdr:ext cx="1761067" cy="1032933"/>
    <xdr:pic>
      <xdr:nvPicPr>
        <xdr:cNvPr id="64" name="image8.png"/>
        <xdr:cNvPicPr preferRelativeResize="0"/>
      </xdr:nvPicPr>
      <xdr:blipFill>
        <a:blip xmlns:r="http://schemas.openxmlformats.org/officeDocument/2006/relationships" r:embed="rId31" cstate="print"/>
        <a:stretch>
          <a:fillRect/>
        </a:stretch>
      </xdr:blipFill>
      <xdr:spPr>
        <a:xfrm>
          <a:off x="10191749" y="235637917"/>
          <a:ext cx="1761067" cy="1032933"/>
        </a:xfrm>
        <a:prstGeom prst="rect">
          <a:avLst/>
        </a:prstGeom>
        <a:noFill/>
      </xdr:spPr>
    </xdr:pic>
    <xdr:clientData fLocksWithSheet="0"/>
  </xdr:oneCellAnchor>
  <xdr:oneCellAnchor>
    <xdr:from>
      <xdr:col>6</xdr:col>
      <xdr:colOff>285750</xdr:colOff>
      <xdr:row>274</xdr:row>
      <xdr:rowOff>1227666</xdr:rowOff>
    </xdr:from>
    <xdr:ext cx="1786467" cy="1227667"/>
    <xdr:pic>
      <xdr:nvPicPr>
        <xdr:cNvPr id="65" name="image3.png"/>
        <xdr:cNvPicPr preferRelativeResize="0"/>
      </xdr:nvPicPr>
      <xdr:blipFill>
        <a:blip xmlns:r="http://schemas.openxmlformats.org/officeDocument/2006/relationships" r:embed="rId32" cstate="print"/>
        <a:stretch>
          <a:fillRect/>
        </a:stretch>
      </xdr:blipFill>
      <xdr:spPr>
        <a:xfrm>
          <a:off x="10202333" y="236791499"/>
          <a:ext cx="1786467" cy="1227667"/>
        </a:xfrm>
        <a:prstGeom prst="rect">
          <a:avLst/>
        </a:prstGeom>
        <a:noFill/>
      </xdr:spPr>
    </xdr:pic>
    <xdr:clientData fLocksWithSheet="0"/>
  </xdr:oneCellAnchor>
  <xdr:oneCellAnchor>
    <xdr:from>
      <xdr:col>6</xdr:col>
      <xdr:colOff>254000</xdr:colOff>
      <xdr:row>275</xdr:row>
      <xdr:rowOff>840316</xdr:rowOff>
    </xdr:from>
    <xdr:ext cx="1871133" cy="1236133"/>
    <xdr:pic>
      <xdr:nvPicPr>
        <xdr:cNvPr id="66" name="image1.jpg" title="Imagen"/>
        <xdr:cNvPicPr preferRelativeResize="0"/>
      </xdr:nvPicPr>
      <xdr:blipFill>
        <a:blip xmlns:r="http://schemas.openxmlformats.org/officeDocument/2006/relationships" r:embed="rId33" cstate="print"/>
        <a:stretch>
          <a:fillRect/>
        </a:stretch>
      </xdr:blipFill>
      <xdr:spPr>
        <a:xfrm>
          <a:off x="10371667" y="238965316"/>
          <a:ext cx="1871133" cy="1236133"/>
        </a:xfrm>
        <a:prstGeom prst="rect">
          <a:avLst/>
        </a:prstGeom>
        <a:noFill/>
      </xdr:spPr>
    </xdr:pic>
    <xdr:clientData fLocksWithSheet="0"/>
  </xdr:oneCellAnchor>
  <xdr:twoCellAnchor editAs="oneCell">
    <xdr:from>
      <xdr:col>6</xdr:col>
      <xdr:colOff>380999</xdr:colOff>
      <xdr:row>288</xdr:row>
      <xdr:rowOff>169334</xdr:rowOff>
    </xdr:from>
    <xdr:to>
      <xdr:col>6</xdr:col>
      <xdr:colOff>1968500</xdr:colOff>
      <xdr:row>288</xdr:row>
      <xdr:rowOff>1629834</xdr:rowOff>
    </xdr:to>
    <xdr:pic>
      <xdr:nvPicPr>
        <xdr:cNvPr id="67" name="Imagen 66"/>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0498666" y="255905001"/>
          <a:ext cx="1587501" cy="1460500"/>
        </a:xfrm>
        <a:prstGeom prst="rect">
          <a:avLst/>
        </a:prstGeom>
      </xdr:spPr>
    </xdr:pic>
    <xdr:clientData/>
  </xdr:twoCellAnchor>
  <xdr:twoCellAnchor editAs="oneCell">
    <xdr:from>
      <xdr:col>6</xdr:col>
      <xdr:colOff>412750</xdr:colOff>
      <xdr:row>289</xdr:row>
      <xdr:rowOff>57622</xdr:rowOff>
    </xdr:from>
    <xdr:to>
      <xdr:col>6</xdr:col>
      <xdr:colOff>2000249</xdr:colOff>
      <xdr:row>289</xdr:row>
      <xdr:rowOff>686652</xdr:rowOff>
    </xdr:to>
    <xdr:pic>
      <xdr:nvPicPr>
        <xdr:cNvPr id="68" name="Imagen 67"/>
        <xdr:cNvPicPr>
          <a:picLocks noChangeAspect="1"/>
        </xdr:cNvPicPr>
      </xdr:nvPicPr>
      <xdr:blipFill>
        <a:blip xmlns:r="http://schemas.openxmlformats.org/officeDocument/2006/relationships" r:embed="rId35"/>
        <a:stretch>
          <a:fillRect/>
        </a:stretch>
      </xdr:blipFill>
      <xdr:spPr>
        <a:xfrm>
          <a:off x="10530417" y="257592455"/>
          <a:ext cx="1587499" cy="629030"/>
        </a:xfrm>
        <a:prstGeom prst="rect">
          <a:avLst/>
        </a:prstGeom>
      </xdr:spPr>
    </xdr:pic>
    <xdr:clientData/>
  </xdr:twoCellAnchor>
  <xdr:twoCellAnchor editAs="oneCell">
    <xdr:from>
      <xdr:col>6</xdr:col>
      <xdr:colOff>345014</xdr:colOff>
      <xdr:row>290</xdr:row>
      <xdr:rowOff>158749</xdr:rowOff>
    </xdr:from>
    <xdr:to>
      <xdr:col>6</xdr:col>
      <xdr:colOff>2042583</xdr:colOff>
      <xdr:row>290</xdr:row>
      <xdr:rowOff>1037167</xdr:rowOff>
    </xdr:to>
    <xdr:pic>
      <xdr:nvPicPr>
        <xdr:cNvPr id="69" name="Imagen 68"/>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0462681" y="258455582"/>
          <a:ext cx="1697569" cy="878418"/>
        </a:xfrm>
        <a:prstGeom prst="rect">
          <a:avLst/>
        </a:prstGeom>
      </xdr:spPr>
    </xdr:pic>
    <xdr:clientData/>
  </xdr:twoCellAnchor>
  <xdr:twoCellAnchor editAs="oneCell">
    <xdr:from>
      <xdr:col>6</xdr:col>
      <xdr:colOff>328083</xdr:colOff>
      <xdr:row>292</xdr:row>
      <xdr:rowOff>105831</xdr:rowOff>
    </xdr:from>
    <xdr:to>
      <xdr:col>6</xdr:col>
      <xdr:colOff>2000250</xdr:colOff>
      <xdr:row>293</xdr:row>
      <xdr:rowOff>878416</xdr:rowOff>
    </xdr:to>
    <xdr:pic>
      <xdr:nvPicPr>
        <xdr:cNvPr id="70" name="Imagen 69"/>
        <xdr:cNvPicPr>
          <a:picLocks noChangeAspect="1"/>
        </xdr:cNvPicPr>
      </xdr:nvPicPr>
      <xdr:blipFill>
        <a:blip xmlns:r="http://schemas.openxmlformats.org/officeDocument/2006/relationships" r:embed="rId37"/>
        <a:stretch>
          <a:fillRect/>
        </a:stretch>
      </xdr:blipFill>
      <xdr:spPr>
        <a:xfrm>
          <a:off x="10445750" y="260508748"/>
          <a:ext cx="1672167" cy="1629835"/>
        </a:xfrm>
        <a:prstGeom prst="rect">
          <a:avLst/>
        </a:prstGeom>
      </xdr:spPr>
    </xdr:pic>
    <xdr:clientData/>
  </xdr:twoCellAnchor>
  <xdr:twoCellAnchor editAs="oneCell">
    <xdr:from>
      <xdr:col>6</xdr:col>
      <xdr:colOff>275168</xdr:colOff>
      <xdr:row>291</xdr:row>
      <xdr:rowOff>105834</xdr:rowOff>
    </xdr:from>
    <xdr:to>
      <xdr:col>6</xdr:col>
      <xdr:colOff>2063750</xdr:colOff>
      <xdr:row>291</xdr:row>
      <xdr:rowOff>804333</xdr:rowOff>
    </xdr:to>
    <xdr:pic>
      <xdr:nvPicPr>
        <xdr:cNvPr id="71" name="Imagen 70"/>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0392835" y="259598584"/>
          <a:ext cx="1788582" cy="698499"/>
        </a:xfrm>
        <a:prstGeom prst="rect">
          <a:avLst/>
        </a:prstGeom>
      </xdr:spPr>
    </xdr:pic>
    <xdr:clientData/>
  </xdr:twoCellAnchor>
  <xdr:twoCellAnchor editAs="oneCell">
    <xdr:from>
      <xdr:col>0</xdr:col>
      <xdr:colOff>148166</xdr:colOff>
      <xdr:row>318</xdr:row>
      <xdr:rowOff>63500</xdr:rowOff>
    </xdr:from>
    <xdr:to>
      <xdr:col>6</xdr:col>
      <xdr:colOff>2201333</xdr:colOff>
      <xdr:row>318</xdr:row>
      <xdr:rowOff>4286249</xdr:rowOff>
    </xdr:to>
    <xdr:pic>
      <xdr:nvPicPr>
        <xdr:cNvPr id="72" name="Imagen 71"/>
        <xdr:cNvPicPr>
          <a:picLocks noChangeAspect="1"/>
        </xdr:cNvPicPr>
      </xdr:nvPicPr>
      <xdr:blipFill>
        <a:blip xmlns:r="http://schemas.openxmlformats.org/officeDocument/2006/relationships" r:embed="rId39"/>
        <a:stretch>
          <a:fillRect/>
        </a:stretch>
      </xdr:blipFill>
      <xdr:spPr>
        <a:xfrm>
          <a:off x="148166" y="301159333"/>
          <a:ext cx="12170834" cy="4222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abria/Desktop/backup%20asanabria/Escritorio/U.T.A/Varios%20UTA/GRAFI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ndici&#243;n%20de%20cuentas_UTA/Rendici&#243;n%20de%20cuentas_2026/ABRIL_MAYO_JUNIO/SDH_Rendicion%20de%20cuentas%202026%20%20informe%20segundo%20trimestre%20ABRIL%20MAYO%20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2021"/>
    </sheetNames>
    <definedNames>
      <definedName name="Gráfico2_Haga_clic_en"/>
    </definedNames>
    <sheetDataSet>
      <sheetData sheetId="0">
        <row r="29">
          <cell r="A29" t="str">
            <v>EXAMEN EVALUADO</v>
          </cell>
          <cell r="B29" t="str">
            <v xml:space="preserve"> UNIVERSO: Presidente, Directores, Coordinadores, Asesores, Auditor General, Gerentes, Jefes de Departamentos y Secretaria Tecnica</v>
          </cell>
          <cell r="C29" t="str">
            <v>PORCENTAJE DE EXAMEN EVALUADO</v>
          </cell>
          <cell r="D29" t="str">
            <v>RESTANTE</v>
          </cell>
        </row>
        <row r="30">
          <cell r="A30">
            <v>276</v>
          </cell>
          <cell r="B30">
            <v>315</v>
          </cell>
          <cell r="C30">
            <v>87.61904761904762</v>
          </cell>
          <cell r="D30">
            <v>12.38095238095238</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MAYO JUNIO"/>
    </sheetNames>
    <sheetDataSet>
      <sheetData sheetId="0" refreshError="1">
        <row r="14">
          <cell r="G14" t="str">
            <v>https://docs.google.com/document/d/1Y4QZ5u5tpedowIfh_BC6wdOuZEb4wAx6/edit?usp=sharing&amp;ouid=109546828779547289811&amp;rtpof=true&amp;sd=true</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dinac.gov.py/v3/index.php/dinac/subdirecciones/sub-direccion-de-normas-de-vuelo/item/57-subdireccion-de-normas-de-vuelo" TargetMode="External"/><Relationship Id="rId18" Type="http://schemas.openxmlformats.org/officeDocument/2006/relationships/hyperlink" Target="https://denuncias.gov.py/portal-publico" TargetMode="External"/><Relationship Id="rId26" Type="http://schemas.openxmlformats.org/officeDocument/2006/relationships/hyperlink" Target="https://www.meteorologia.gov.py/wp-content/uploads/2026/03/Pronostico-Hidrologico-Mensual-2.pdf" TargetMode="External"/><Relationship Id="rId39" Type="http://schemas.openxmlformats.org/officeDocument/2006/relationships/hyperlink" Target="http://www.meteorologia.gov.py/" TargetMode="External"/><Relationship Id="rId21" Type="http://schemas.openxmlformats.org/officeDocument/2006/relationships/hyperlink" Target="https://www.dinac.gov.py/v3/index.php/transparencia-y-anticorrupcion-dinac/rendicion-de-cuentas-al-ciudadano" TargetMode="External"/><Relationship Id="rId34" Type="http://schemas.openxmlformats.org/officeDocument/2006/relationships/hyperlink" Target="https://www.meteorologia.gov.py/pronostico-de-caudales/" TargetMode="External"/><Relationship Id="rId42" Type="http://schemas.openxmlformats.org/officeDocument/2006/relationships/hyperlink" Target="https://www.meteorologia.gov.py/emas/" TargetMode="External"/><Relationship Id="rId7" Type="http://schemas.openxmlformats.org/officeDocument/2006/relationships/hyperlink" Target="https://informacionpublica.paraguay.gov.py/" TargetMode="External"/><Relationship Id="rId2" Type="http://schemas.openxmlformats.org/officeDocument/2006/relationships/hyperlink" Target="https://www.dinac.gov.py/v3/index.php/transparencia-y-anticorrupcion-dinac/rendicion-de-cuentas-al-ciudadano/item/2975-resolucion-n-300-2024" TargetMode="External"/><Relationship Id="rId16" Type="http://schemas.openxmlformats.org/officeDocument/2006/relationships/hyperlink" Target="http://www.dinac.gov.py/v3/index.php/transparencia-y-anticorrupcion-dinac/rendicion-de-cuentas-al-ciudadano" TargetMode="External"/><Relationship Id="rId20" Type="http://schemas.openxmlformats.org/officeDocument/2006/relationships/hyperlink" Target="https://www.dinac.gov.py/v3/index.php/transparencia-y-anticorrupcion-dinac/rendicion-de-cuentas-al-ciudadano" TargetMode="External"/><Relationship Id="rId29" Type="http://schemas.openxmlformats.org/officeDocument/2006/relationships/hyperlink" Target="https://www.meteorologia.gov.py/wp-content/uploads/2025/09/Pronostico-Hidrologico-Trimestral_SON.pdf" TargetMode="External"/><Relationship Id="rId41" Type="http://schemas.openxmlformats.org/officeDocument/2006/relationships/hyperlink" Target="https://www.meteorologia.gov.py/nivel-rio/indexautomatica.php" TargetMode="External"/><Relationship Id="rId1" Type="http://schemas.openxmlformats.org/officeDocument/2006/relationships/hyperlink" Target="http://www.meteorologia.gov.py/" TargetMode="External"/><Relationship Id="rId6" Type="http://schemas.openxmlformats.org/officeDocument/2006/relationships/hyperlink" Target="https://informacionpublica.paraguay.gov.py/" TargetMode="External"/><Relationship Id="rId11" Type="http://schemas.openxmlformats.org/officeDocument/2006/relationships/hyperlink" Target="https://pyenresultados.rindiendocuentas.gov.py/PerfilEntidad?codEntidad=25-5&amp;codEntidad=25-5" TargetMode="External"/><Relationship Id="rId24" Type="http://schemas.openxmlformats.org/officeDocument/2006/relationships/hyperlink" Target="https://www.meteorologia.gov.py/emas/" TargetMode="External"/><Relationship Id="rId32" Type="http://schemas.openxmlformats.org/officeDocument/2006/relationships/hyperlink" Target="https://www.meteorologia.gov.py/wp-content/uploads/2025/09/Monitoreo-Mensual-Cuencas.pdf" TargetMode="External"/><Relationship Id="rId37" Type="http://schemas.openxmlformats.org/officeDocument/2006/relationships/hyperlink" Target="https://www.meteorologia.gov.py/wp-content/uploads/2026/06/INFORME-FINAL_II-FORO-HIDROCLIMATICO_UCA-2026-1.pdf" TargetMode="External"/><Relationship Id="rId40" Type="http://schemas.openxmlformats.org/officeDocument/2006/relationships/hyperlink" Target="http://www.meteorologia.gov.py/" TargetMode="External"/><Relationship Id="rId5" Type="http://schemas.openxmlformats.org/officeDocument/2006/relationships/hyperlink" Target="https://www.dinac.gov.py/v3/index.php/component/k2/item/3615-implementacion-de-la-herramineta-de-diagnostico-the-integrity-app" TargetMode="External"/><Relationship Id="rId15" Type="http://schemas.openxmlformats.org/officeDocument/2006/relationships/hyperlink" Target="http://www.dinac.gov.py/v3/index.php/dinac/subdirecciones/sub-direccion-de-transporte-aereo" TargetMode="External"/><Relationship Id="rId23" Type="http://schemas.openxmlformats.org/officeDocument/2006/relationships/hyperlink" Target="https://aisp.dinac.gov.py:2040/login" TargetMode="External"/><Relationship Id="rId28" Type="http://schemas.openxmlformats.org/officeDocument/2006/relationships/hyperlink" Target="https://www.meteorologia.gov.py/wp-content/uploads/2026/03/Boletin_hidrologico_30mar2026.pdf" TargetMode="External"/><Relationship Id="rId36" Type="http://schemas.openxmlformats.org/officeDocument/2006/relationships/hyperlink" Target="https://www.meteorologia.gov.py/publicaciones/" TargetMode="External"/><Relationship Id="rId10" Type="http://schemas.openxmlformats.org/officeDocument/2006/relationships/hyperlink" Target="http://www.dinac.gov.py/v3/index.php/transparencia-y-anticorrupcion-dinac/ley-5282-14-art-8-acceso-a-la-informacion-publica" TargetMode="External"/><Relationship Id="rId19" Type="http://schemas.openxmlformats.org/officeDocument/2006/relationships/hyperlink" Target="http://www.dinac.gov.py/v3/index.php/transparencia-y-anticorrupcion-dinac/informacion-publica-ley-5189-2014" TargetMode="External"/><Relationship Id="rId31" Type="http://schemas.openxmlformats.org/officeDocument/2006/relationships/hyperlink" Target="https://www.meteorologia.gov.py/wp-content/uploads/2026/03/Monitoreo-Trimestral-Cuencas.pdf" TargetMode="External"/><Relationship Id="rId44" Type="http://schemas.openxmlformats.org/officeDocument/2006/relationships/drawing" Target="../drawings/drawing1.xml"/><Relationship Id="rId4" Type="http://schemas.openxmlformats.org/officeDocument/2006/relationships/hyperlink" Target="https://www.dinac.gov.py/v3/index.php/transparencia-y-anticorrupcion-dinac/rendicion-de-cuentas-al-ciudadano/item/3585-resolucion-n-206-2026" TargetMode="External"/><Relationship Id="rId9" Type="http://schemas.openxmlformats.org/officeDocument/2006/relationships/hyperlink" Target="http://www.dinac.gov.py/v3/index.php/transparencia-y-anticorrupcion-dinac/ley-5282-14-art-8-acceso-a-la-informacion-publica" TargetMode="External"/><Relationship Id="rId14" Type="http://schemas.openxmlformats.org/officeDocument/2006/relationships/hyperlink" Target="http://www.dinac.gov.py/v3/index.php/dinac/subdirecciones/sub-direccion-de-navegacion-aerea/item/2422-politica-y-objetivos-de-calidad-de-la-gnna%5d" TargetMode="External"/><Relationship Id="rId22" Type="http://schemas.openxmlformats.org/officeDocument/2006/relationships/hyperlink" Target="https://www.dinac.gov.py/v3/index.php/transparencia-y-anticorrupcion-dinac/rendicion-de-cuentas-al-ciudadano" TargetMode="External"/><Relationship Id="rId27" Type="http://schemas.openxmlformats.org/officeDocument/2006/relationships/hyperlink" Target="https://www.meteorologia.gov.py/wp-content/uploads/2026/04/Monitoreo_nuevo2.pdf" TargetMode="External"/><Relationship Id="rId30" Type="http://schemas.openxmlformats.org/officeDocument/2006/relationships/hyperlink" Target="https://www.meteorologia.gov.py/nivel-rio/indexconvencional.php" TargetMode="External"/><Relationship Id="rId35" Type="http://schemas.openxmlformats.org/officeDocument/2006/relationships/hyperlink" Target="https://www.meteorologia.gov.py/wp-content/uploads/2026/06/INFORME-FINAL_II-FORO-HIDROCLIMATICO_UCA-2026-1.pdf" TargetMode="External"/><Relationship Id="rId43" Type="http://schemas.openxmlformats.org/officeDocument/2006/relationships/printerSettings" Target="../printerSettings/printerSettings1.bin"/><Relationship Id="rId8" Type="http://schemas.openxmlformats.org/officeDocument/2006/relationships/hyperlink" Target="https://informacionpublica.paraguay.gov.py/" TargetMode="External"/><Relationship Id="rId3" Type="http://schemas.openxmlformats.org/officeDocument/2006/relationships/hyperlink" Target="https://www.dinac.gov.py/v3/index.php/transparencia-y-anticorrupcion-dinac/rendicion-de-cuentas-al-ciudadano/item/3585-resolucion-n-206-2026" TargetMode="External"/><Relationship Id="rId12" Type="http://schemas.openxmlformats.org/officeDocument/2006/relationships/hyperlink" Target="https://www.dinac.gov.py/v3/index.php/dinac/subdirecciones/sub-direccion-de-seguridad-de-la-aviacion-civil/item/2420-encuesta-de-satisfacion-al-cliente-gerencia-de-sistema-de-gestion-de-calidad-avsec" TargetMode="External"/><Relationship Id="rId17" Type="http://schemas.openxmlformats.org/officeDocument/2006/relationships/hyperlink" Target="http://www.dinac.gov.py/v3/index.php/transparencia-y-anticorrupcion-dinac/rendicion-de-cuentas-al-ciudadano" TargetMode="External"/><Relationship Id="rId25" Type="http://schemas.openxmlformats.org/officeDocument/2006/relationships/hyperlink" Target="https://www.dinac.gov.py/v3/index.php/mecip/itemlist/category/190-acuerdos-y-compromisos-eticos" TargetMode="External"/><Relationship Id="rId33" Type="http://schemas.openxmlformats.org/officeDocument/2006/relationships/hyperlink" Target="https://www.meteorologia.gov.py/wp-content/uploads/2026/03/Resumen-mensual.pdf" TargetMode="External"/><Relationship Id="rId38" Type="http://schemas.openxmlformats.org/officeDocument/2006/relationships/hyperlink" Target="http://www.meteorologia.gov.p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6"/>
  <sheetViews>
    <sheetView tabSelected="1" view="pageBreakPreview" topLeftCell="A451" zoomScale="90" zoomScaleNormal="30" zoomScaleSheetLayoutView="90" zoomScalePageLayoutView="46" workbookViewId="0">
      <selection activeCell="B480" sqref="B480"/>
    </sheetView>
  </sheetViews>
  <sheetFormatPr baseColWidth="10" defaultColWidth="9.140625" defaultRowHeight="15"/>
  <cols>
    <col min="1" max="1" width="19.28515625" style="7" customWidth="1"/>
    <col min="2" max="2" width="30.85546875" style="7" customWidth="1"/>
    <col min="3" max="3" width="26.140625" style="9" customWidth="1"/>
    <col min="4" max="4" width="27.140625" style="7" customWidth="1"/>
    <col min="5" max="5" width="26.7109375" style="7" customWidth="1"/>
    <col min="6" max="6" width="21.5703125" style="7" customWidth="1"/>
    <col min="7" max="7" width="34.140625" style="7" customWidth="1"/>
    <col min="8" max="16384" width="9.140625" style="1"/>
  </cols>
  <sheetData>
    <row r="1" spans="1:7" ht="15" customHeight="1">
      <c r="A1" s="18"/>
      <c r="B1" s="479"/>
      <c r="C1" s="479"/>
      <c r="D1" s="479"/>
      <c r="E1" s="479"/>
      <c r="F1" s="19"/>
      <c r="G1" s="20"/>
    </row>
    <row r="2" spans="1:7" s="11" customFormat="1" ht="15" customHeight="1">
      <c r="A2" s="21"/>
      <c r="B2" s="480"/>
      <c r="C2" s="480"/>
      <c r="D2" s="480"/>
      <c r="E2" s="480"/>
      <c r="F2" s="22"/>
      <c r="G2" s="23"/>
    </row>
    <row r="3" spans="1:7" ht="29.25" customHeight="1">
      <c r="A3" s="21"/>
      <c r="B3" s="480"/>
      <c r="C3" s="480"/>
      <c r="D3" s="480"/>
      <c r="E3" s="480"/>
      <c r="F3" s="22"/>
      <c r="G3" s="23"/>
    </row>
    <row r="4" spans="1:7" ht="15" customHeight="1" thickBot="1">
      <c r="A4" s="21"/>
      <c r="B4" s="480"/>
      <c r="C4" s="480"/>
      <c r="D4" s="480"/>
      <c r="E4" s="480"/>
      <c r="F4" s="22"/>
      <c r="G4" s="23"/>
    </row>
    <row r="5" spans="1:7" s="11" customFormat="1" ht="15.75" customHeight="1">
      <c r="A5" s="494" t="s">
        <v>70</v>
      </c>
      <c r="B5" s="495"/>
      <c r="C5" s="495"/>
      <c r="D5" s="495"/>
      <c r="E5" s="495"/>
      <c r="F5" s="495"/>
      <c r="G5" s="496"/>
    </row>
    <row r="6" spans="1:7" s="11" customFormat="1" ht="15.75" thickBot="1">
      <c r="A6" s="497"/>
      <c r="B6" s="498"/>
      <c r="C6" s="498"/>
      <c r="D6" s="498"/>
      <c r="E6" s="498"/>
      <c r="F6" s="498"/>
      <c r="G6" s="499"/>
    </row>
    <row r="7" spans="1:7" s="11" customFormat="1">
      <c r="A7" s="500" t="s">
        <v>217</v>
      </c>
      <c r="B7" s="501"/>
      <c r="C7" s="501"/>
      <c r="D7" s="501"/>
      <c r="E7" s="501"/>
      <c r="F7" s="501"/>
      <c r="G7" s="502"/>
    </row>
    <row r="8" spans="1:7" s="11" customFormat="1" ht="15.75" thickBot="1">
      <c r="A8" s="503"/>
      <c r="B8" s="504"/>
      <c r="C8" s="504"/>
      <c r="D8" s="504"/>
      <c r="E8" s="504"/>
      <c r="F8" s="504"/>
      <c r="G8" s="505"/>
    </row>
    <row r="9" spans="1:7" ht="15" customHeight="1">
      <c r="A9" s="506" t="s">
        <v>461</v>
      </c>
      <c r="B9" s="507"/>
      <c r="C9" s="507"/>
      <c r="D9" s="507"/>
      <c r="E9" s="507"/>
      <c r="F9" s="507"/>
      <c r="G9" s="508"/>
    </row>
    <row r="10" spans="1:7" ht="15" customHeight="1">
      <c r="A10" s="509"/>
      <c r="B10" s="510"/>
      <c r="C10" s="510"/>
      <c r="D10" s="510"/>
      <c r="E10" s="510"/>
      <c r="F10" s="510"/>
      <c r="G10" s="511"/>
    </row>
    <row r="11" spans="1:7" ht="18.75">
      <c r="A11" s="512" t="s">
        <v>0</v>
      </c>
      <c r="B11" s="513"/>
      <c r="C11" s="513"/>
      <c r="D11" s="513"/>
      <c r="E11" s="513"/>
      <c r="F11" s="513"/>
      <c r="G11" s="514"/>
    </row>
    <row r="12" spans="1:7" ht="18.75">
      <c r="A12" s="39" t="s">
        <v>1</v>
      </c>
      <c r="B12" s="515" t="s">
        <v>70</v>
      </c>
      <c r="C12" s="516"/>
      <c r="D12" s="516"/>
      <c r="E12" s="516"/>
      <c r="F12" s="516"/>
      <c r="G12" s="517"/>
    </row>
    <row r="13" spans="1:7" ht="18.75">
      <c r="A13" s="525" t="s">
        <v>648</v>
      </c>
      <c r="B13" s="526"/>
      <c r="C13" s="526"/>
      <c r="D13" s="526"/>
      <c r="E13" s="526"/>
      <c r="F13" s="526"/>
      <c r="G13" s="527"/>
    </row>
    <row r="14" spans="1:7" ht="18.75">
      <c r="A14" s="556" t="s">
        <v>2</v>
      </c>
      <c r="B14" s="557"/>
      <c r="C14" s="557"/>
      <c r="D14" s="557"/>
      <c r="E14" s="557"/>
      <c r="F14" s="557"/>
      <c r="G14" s="558"/>
    </row>
    <row r="15" spans="1:7">
      <c r="A15" s="696" t="s">
        <v>549</v>
      </c>
      <c r="B15" s="697"/>
      <c r="C15" s="697"/>
      <c r="D15" s="697"/>
      <c r="E15" s="697"/>
      <c r="F15" s="697"/>
      <c r="G15" s="698"/>
    </row>
    <row r="16" spans="1:7">
      <c r="A16" s="699"/>
      <c r="B16" s="700"/>
      <c r="C16" s="700"/>
      <c r="D16" s="700"/>
      <c r="E16" s="700"/>
      <c r="F16" s="700"/>
      <c r="G16" s="701"/>
    </row>
    <row r="17" spans="1:7" s="2" customFormat="1">
      <c r="A17" s="536" t="s">
        <v>484</v>
      </c>
      <c r="B17" s="537"/>
      <c r="C17" s="537"/>
      <c r="D17" s="537"/>
      <c r="E17" s="537"/>
      <c r="F17" s="537"/>
      <c r="G17" s="538"/>
    </row>
    <row r="18" spans="1:7" ht="15.75">
      <c r="A18" s="40" t="s">
        <v>3</v>
      </c>
      <c r="B18" s="541" t="s">
        <v>4</v>
      </c>
      <c r="C18" s="542"/>
      <c r="D18" s="518" t="s">
        <v>5</v>
      </c>
      <c r="E18" s="519"/>
      <c r="F18" s="518" t="s">
        <v>6</v>
      </c>
      <c r="G18" s="555"/>
    </row>
    <row r="19" spans="1:7" ht="15" customHeight="1">
      <c r="A19" s="473">
        <v>1</v>
      </c>
      <c r="B19" s="550" t="s">
        <v>71</v>
      </c>
      <c r="C19" s="551"/>
      <c r="D19" s="559" t="s">
        <v>114</v>
      </c>
      <c r="E19" s="560"/>
      <c r="F19" s="561" t="s">
        <v>81</v>
      </c>
      <c r="G19" s="562"/>
    </row>
    <row r="20" spans="1:7" ht="15" customHeight="1">
      <c r="A20" s="474"/>
      <c r="B20" s="552"/>
      <c r="C20" s="553"/>
      <c r="D20" s="548" t="s">
        <v>79</v>
      </c>
      <c r="E20" s="549"/>
      <c r="F20" s="695" t="s">
        <v>478</v>
      </c>
      <c r="G20" s="562"/>
    </row>
    <row r="21" spans="1:7" ht="15" customHeight="1">
      <c r="A21" s="41">
        <v>2</v>
      </c>
      <c r="B21" s="539" t="s">
        <v>95</v>
      </c>
      <c r="C21" s="540"/>
      <c r="D21" s="532" t="s">
        <v>262</v>
      </c>
      <c r="E21" s="533"/>
      <c r="F21" s="475" t="s">
        <v>482</v>
      </c>
      <c r="G21" s="524"/>
    </row>
    <row r="22" spans="1:7" ht="15" customHeight="1">
      <c r="A22" s="473">
        <f t="shared" ref="A22:A37" si="0">A21+1</f>
        <v>3</v>
      </c>
      <c r="B22" s="554" t="s">
        <v>72</v>
      </c>
      <c r="C22" s="545"/>
      <c r="D22" s="548" t="s">
        <v>80</v>
      </c>
      <c r="E22" s="549"/>
      <c r="F22" s="528" t="s">
        <v>82</v>
      </c>
      <c r="G22" s="529"/>
    </row>
    <row r="23" spans="1:7" s="11" customFormat="1" ht="15" customHeight="1">
      <c r="A23" s="543"/>
      <c r="B23" s="582"/>
      <c r="C23" s="583"/>
      <c r="D23" s="475" t="s">
        <v>462</v>
      </c>
      <c r="E23" s="476"/>
      <c r="F23" s="477" t="s">
        <v>185</v>
      </c>
      <c r="G23" s="478"/>
    </row>
    <row r="24" spans="1:7" s="11" customFormat="1" ht="15" customHeight="1">
      <c r="A24" s="474"/>
      <c r="B24" s="546"/>
      <c r="C24" s="547"/>
      <c r="D24" s="573" t="s">
        <v>486</v>
      </c>
      <c r="E24" s="476"/>
      <c r="F24" s="589" t="s">
        <v>487</v>
      </c>
      <c r="G24" s="478"/>
    </row>
    <row r="25" spans="1:7" s="11" customFormat="1" ht="15" customHeight="1">
      <c r="A25" s="473">
        <f>A22+1</f>
        <v>4</v>
      </c>
      <c r="B25" s="554" t="s">
        <v>73</v>
      </c>
      <c r="C25" s="545"/>
      <c r="D25" s="522" t="s">
        <v>143</v>
      </c>
      <c r="E25" s="523"/>
      <c r="F25" s="475" t="s">
        <v>483</v>
      </c>
      <c r="G25" s="524"/>
    </row>
    <row r="26" spans="1:7" s="11" customFormat="1" ht="15" customHeight="1">
      <c r="A26" s="474"/>
      <c r="B26" s="546"/>
      <c r="C26" s="547"/>
      <c r="D26" s="42" t="s">
        <v>463</v>
      </c>
      <c r="E26" s="101"/>
      <c r="F26" s="475" t="s">
        <v>464</v>
      </c>
      <c r="G26" s="590"/>
    </row>
    <row r="27" spans="1:7" ht="15" customHeight="1">
      <c r="A27" s="41">
        <f>A25+1</f>
        <v>5</v>
      </c>
      <c r="B27" s="10" t="s">
        <v>116</v>
      </c>
      <c r="C27" s="8"/>
      <c r="D27" s="532" t="s">
        <v>259</v>
      </c>
      <c r="E27" s="533"/>
      <c r="F27" s="534" t="s">
        <v>115</v>
      </c>
      <c r="G27" s="535"/>
    </row>
    <row r="28" spans="1:7" ht="15" customHeight="1">
      <c r="A28" s="473">
        <f t="shared" si="0"/>
        <v>6</v>
      </c>
      <c r="B28" s="554" t="s">
        <v>74</v>
      </c>
      <c r="C28" s="545"/>
      <c r="D28" s="470" t="s">
        <v>122</v>
      </c>
      <c r="E28" s="471"/>
      <c r="F28" s="693" t="s">
        <v>123</v>
      </c>
      <c r="G28" s="694"/>
    </row>
    <row r="29" spans="1:7" s="11" customFormat="1" ht="15" customHeight="1">
      <c r="A29" s="474"/>
      <c r="B29" s="546"/>
      <c r="C29" s="547"/>
      <c r="D29" s="475" t="s">
        <v>465</v>
      </c>
      <c r="E29" s="476"/>
      <c r="F29" s="99" t="s">
        <v>466</v>
      </c>
      <c r="G29" s="43"/>
    </row>
    <row r="30" spans="1:7" ht="15" customHeight="1">
      <c r="A30" s="473">
        <f>A28+1</f>
        <v>7</v>
      </c>
      <c r="B30" s="554" t="s">
        <v>75</v>
      </c>
      <c r="C30" s="545"/>
      <c r="D30" s="721" t="s">
        <v>267</v>
      </c>
      <c r="E30" s="722"/>
      <c r="F30" s="530" t="s">
        <v>121</v>
      </c>
      <c r="G30" s="531"/>
    </row>
    <row r="31" spans="1:7" s="11" customFormat="1" ht="15" customHeight="1">
      <c r="A31" s="474"/>
      <c r="B31" s="546"/>
      <c r="C31" s="547"/>
      <c r="D31" s="475" t="s">
        <v>467</v>
      </c>
      <c r="E31" s="476"/>
      <c r="F31" s="530" t="s">
        <v>121</v>
      </c>
      <c r="G31" s="531"/>
    </row>
    <row r="32" spans="1:7" ht="15" customHeight="1">
      <c r="A32" s="473">
        <f>A30+1</f>
        <v>8</v>
      </c>
      <c r="B32" s="544" t="s">
        <v>480</v>
      </c>
      <c r="C32" s="545"/>
      <c r="D32" s="520" t="s">
        <v>117</v>
      </c>
      <c r="E32" s="521"/>
      <c r="F32" s="528" t="s">
        <v>83</v>
      </c>
      <c r="G32" s="529"/>
    </row>
    <row r="33" spans="1:7" s="11" customFormat="1" ht="15" customHeight="1">
      <c r="A33" s="474"/>
      <c r="B33" s="546"/>
      <c r="C33" s="547"/>
      <c r="D33" s="475" t="s">
        <v>468</v>
      </c>
      <c r="E33" s="476"/>
      <c r="F33" s="477" t="s">
        <v>469</v>
      </c>
      <c r="G33" s="478"/>
    </row>
    <row r="34" spans="1:7" ht="15" customHeight="1">
      <c r="A34" s="473">
        <f>A32+1</f>
        <v>9</v>
      </c>
      <c r="B34" s="544" t="s">
        <v>481</v>
      </c>
      <c r="C34" s="545"/>
      <c r="D34" s="634" t="s">
        <v>158</v>
      </c>
      <c r="E34" s="635"/>
      <c r="F34" s="603" t="s">
        <v>159</v>
      </c>
      <c r="G34" s="604"/>
    </row>
    <row r="35" spans="1:7" s="11" customFormat="1" ht="15" customHeight="1">
      <c r="A35" s="474"/>
      <c r="B35" s="546"/>
      <c r="C35" s="547"/>
      <c r="D35" s="475" t="s">
        <v>470</v>
      </c>
      <c r="E35" s="476"/>
      <c r="F35" s="98" t="s">
        <v>466</v>
      </c>
      <c r="G35" s="44"/>
    </row>
    <row r="36" spans="1:7" ht="30.75" customHeight="1">
      <c r="A36" s="41">
        <f>A34+1</f>
        <v>10</v>
      </c>
      <c r="B36" s="528" t="s">
        <v>76</v>
      </c>
      <c r="C36" s="584"/>
      <c r="D36" s="457" t="s">
        <v>488</v>
      </c>
      <c r="E36" s="458"/>
      <c r="F36" s="587" t="s">
        <v>489</v>
      </c>
      <c r="G36" s="588"/>
    </row>
    <row r="37" spans="1:7" ht="15" customHeight="1">
      <c r="A37" s="473">
        <f t="shared" si="0"/>
        <v>11</v>
      </c>
      <c r="B37" s="554" t="s">
        <v>77</v>
      </c>
      <c r="C37" s="545"/>
      <c r="D37" s="585" t="s">
        <v>261</v>
      </c>
      <c r="E37" s="586"/>
      <c r="F37" s="457" t="s">
        <v>187</v>
      </c>
      <c r="G37" s="472"/>
    </row>
    <row r="38" spans="1:7" s="11" customFormat="1" ht="15" customHeight="1">
      <c r="A38" s="474"/>
      <c r="B38" s="546"/>
      <c r="C38" s="547"/>
      <c r="D38" s="100" t="s">
        <v>471</v>
      </c>
      <c r="E38" s="101"/>
      <c r="F38" s="457" t="s">
        <v>472</v>
      </c>
      <c r="G38" s="472"/>
    </row>
    <row r="39" spans="1:7" ht="15" customHeight="1">
      <c r="A39" s="473">
        <f>A37+1</f>
        <v>12</v>
      </c>
      <c r="B39" s="554" t="s">
        <v>78</v>
      </c>
      <c r="C39" s="545"/>
      <c r="D39" s="532" t="s">
        <v>260</v>
      </c>
      <c r="E39" s="533"/>
      <c r="F39" s="528" t="s">
        <v>84</v>
      </c>
      <c r="G39" s="529"/>
    </row>
    <row r="40" spans="1:7" s="11" customFormat="1" ht="15" customHeight="1">
      <c r="A40" s="474"/>
      <c r="B40" s="546"/>
      <c r="C40" s="547"/>
      <c r="D40" s="475" t="s">
        <v>479</v>
      </c>
      <c r="E40" s="476"/>
      <c r="F40" s="98" t="s">
        <v>466</v>
      </c>
      <c r="G40" s="45"/>
    </row>
    <row r="41" spans="1:7" s="11" customFormat="1" ht="15" customHeight="1">
      <c r="A41" s="473">
        <f>A39+1</f>
        <v>13</v>
      </c>
      <c r="B41" s="595" t="s">
        <v>118</v>
      </c>
      <c r="C41" s="596"/>
      <c r="D41" s="723" t="s">
        <v>119</v>
      </c>
      <c r="E41" s="724"/>
      <c r="F41" s="591" t="s">
        <v>120</v>
      </c>
      <c r="G41" s="592"/>
    </row>
    <row r="42" spans="1:7" s="11" customFormat="1" ht="15" customHeight="1">
      <c r="A42" s="474"/>
      <c r="B42" s="597"/>
      <c r="C42" s="598"/>
      <c r="D42" s="475" t="s">
        <v>473</v>
      </c>
      <c r="E42" s="476"/>
      <c r="F42" s="477" t="s">
        <v>474</v>
      </c>
      <c r="G42" s="478"/>
    </row>
    <row r="43" spans="1:7" s="11" customFormat="1" ht="15" customHeight="1">
      <c r="A43" s="473">
        <f>A41+1</f>
        <v>14</v>
      </c>
      <c r="B43" s="599" t="s">
        <v>182</v>
      </c>
      <c r="C43" s="600"/>
      <c r="D43" s="593" t="s">
        <v>188</v>
      </c>
      <c r="E43" s="594"/>
      <c r="F43" s="124" t="s">
        <v>686</v>
      </c>
      <c r="G43" s="45"/>
    </row>
    <row r="44" spans="1:7" s="11" customFormat="1" ht="15" customHeight="1">
      <c r="A44" s="474"/>
      <c r="B44" s="601"/>
      <c r="C44" s="602"/>
      <c r="D44" s="475" t="s">
        <v>477</v>
      </c>
      <c r="E44" s="476"/>
      <c r="F44" s="98" t="s">
        <v>184</v>
      </c>
      <c r="G44" s="45"/>
    </row>
    <row r="45" spans="1:7" s="11" customFormat="1" ht="15" customHeight="1">
      <c r="A45" s="473">
        <f>A43+1</f>
        <v>15</v>
      </c>
      <c r="B45" s="599" t="s">
        <v>183</v>
      </c>
      <c r="C45" s="600"/>
      <c r="D45" s="593" t="s">
        <v>189</v>
      </c>
      <c r="E45" s="594"/>
      <c r="F45" s="692" t="s">
        <v>185</v>
      </c>
      <c r="G45" s="691"/>
    </row>
    <row r="46" spans="1:7" ht="15" customHeight="1">
      <c r="A46" s="474"/>
      <c r="B46" s="601"/>
      <c r="C46" s="602"/>
      <c r="D46" s="475" t="s">
        <v>475</v>
      </c>
      <c r="E46" s="594"/>
      <c r="F46" s="477" t="s">
        <v>476</v>
      </c>
      <c r="G46" s="691"/>
    </row>
    <row r="47" spans="1:7">
      <c r="A47" s="685" t="s">
        <v>40</v>
      </c>
      <c r="B47" s="686"/>
      <c r="C47" s="686"/>
      <c r="D47" s="687"/>
      <c r="E47" s="459">
        <v>28</v>
      </c>
      <c r="F47" s="460"/>
      <c r="G47" s="461"/>
    </row>
    <row r="48" spans="1:7" ht="15.75" customHeight="1">
      <c r="A48" s="688" t="s">
        <v>42</v>
      </c>
      <c r="B48" s="689"/>
      <c r="C48" s="689"/>
      <c r="D48" s="690"/>
      <c r="E48" s="459">
        <v>13</v>
      </c>
      <c r="F48" s="460"/>
      <c r="G48" s="461"/>
    </row>
    <row r="49" spans="1:25" ht="15.75" customHeight="1">
      <c r="A49" s="688" t="s">
        <v>41</v>
      </c>
      <c r="B49" s="689"/>
      <c r="C49" s="689"/>
      <c r="D49" s="690"/>
      <c r="E49" s="459">
        <v>15</v>
      </c>
      <c r="F49" s="460"/>
      <c r="G49" s="461"/>
    </row>
    <row r="50" spans="1:25" ht="15.75" thickBot="1">
      <c r="A50" s="719" t="s">
        <v>44</v>
      </c>
      <c r="B50" s="720"/>
      <c r="C50" s="720"/>
      <c r="D50" s="720"/>
      <c r="E50" s="484">
        <v>18</v>
      </c>
      <c r="F50" s="484"/>
      <c r="G50" s="485"/>
    </row>
    <row r="51" spans="1:25" ht="18.75">
      <c r="A51" s="486" t="s">
        <v>58</v>
      </c>
      <c r="B51" s="487"/>
      <c r="C51" s="487"/>
      <c r="D51" s="487"/>
      <c r="E51" s="487"/>
      <c r="F51" s="487"/>
      <c r="G51" s="488"/>
    </row>
    <row r="52" spans="1:25" ht="16.5">
      <c r="A52" s="631" t="s">
        <v>65</v>
      </c>
      <c r="B52" s="632"/>
      <c r="C52" s="632"/>
      <c r="D52" s="632"/>
      <c r="E52" s="632"/>
      <c r="F52" s="632"/>
      <c r="G52" s="633"/>
    </row>
    <row r="53" spans="1:25" ht="15" customHeight="1">
      <c r="A53" s="605" t="s">
        <v>485</v>
      </c>
      <c r="B53" s="606"/>
      <c r="C53" s="606"/>
      <c r="D53" s="606"/>
      <c r="E53" s="606"/>
      <c r="F53" s="606"/>
      <c r="G53" s="607"/>
    </row>
    <row r="54" spans="1:25" ht="15.75" customHeight="1" thickBot="1">
      <c r="A54" s="608" t="s">
        <v>66</v>
      </c>
      <c r="B54" s="609"/>
      <c r="C54" s="609"/>
      <c r="D54" s="609"/>
      <c r="E54" s="609"/>
      <c r="F54" s="609"/>
      <c r="G54" s="610"/>
    </row>
    <row r="55" spans="1:25" ht="15" customHeight="1">
      <c r="A55" s="611" t="s">
        <v>485</v>
      </c>
      <c r="B55" s="612"/>
      <c r="C55" s="612"/>
      <c r="D55" s="612"/>
      <c r="E55" s="612"/>
      <c r="F55" s="612"/>
      <c r="G55" s="613"/>
    </row>
    <row r="56" spans="1:25" ht="31.5">
      <c r="A56" s="85" t="s">
        <v>7</v>
      </c>
      <c r="B56" s="623" t="s">
        <v>46</v>
      </c>
      <c r="C56" s="624"/>
      <c r="D56" s="84" t="s">
        <v>8</v>
      </c>
      <c r="E56" s="623" t="s">
        <v>9</v>
      </c>
      <c r="F56" s="624"/>
      <c r="G56" s="56" t="s">
        <v>10</v>
      </c>
    </row>
    <row r="57" spans="1:25" s="11" customFormat="1" ht="309" customHeight="1">
      <c r="A57" s="178" t="s">
        <v>204</v>
      </c>
      <c r="B57" s="308" t="s">
        <v>205</v>
      </c>
      <c r="C57" s="309"/>
      <c r="D57" s="172" t="s">
        <v>958</v>
      </c>
      <c r="E57" s="674" t="s">
        <v>959</v>
      </c>
      <c r="F57" s="675"/>
      <c r="G57" s="185" t="s">
        <v>206</v>
      </c>
    </row>
    <row r="58" spans="1:25" ht="322.5" customHeight="1">
      <c r="A58" s="678" t="s">
        <v>207</v>
      </c>
      <c r="B58" s="674" t="s">
        <v>208</v>
      </c>
      <c r="C58" s="675"/>
      <c r="D58" s="571" t="s">
        <v>960</v>
      </c>
      <c r="E58" s="676"/>
      <c r="F58" s="677"/>
      <c r="G58" s="16" t="s">
        <v>85</v>
      </c>
    </row>
    <row r="59" spans="1:25" ht="81" customHeight="1">
      <c r="A59" s="679"/>
      <c r="B59" s="316"/>
      <c r="C59" s="317"/>
      <c r="D59" s="680"/>
      <c r="E59" s="676"/>
      <c r="F59" s="677"/>
      <c r="G59" s="16" t="s">
        <v>216</v>
      </c>
    </row>
    <row r="60" spans="1:25" ht="75.75" customHeight="1" thickBot="1">
      <c r="A60" s="186" t="s">
        <v>209</v>
      </c>
      <c r="B60" s="452" t="s">
        <v>210</v>
      </c>
      <c r="C60" s="453"/>
      <c r="D60" s="187" t="s">
        <v>550</v>
      </c>
      <c r="E60" s="452" t="s">
        <v>211</v>
      </c>
      <c r="F60" s="453"/>
      <c r="G60" s="86" t="s">
        <v>212</v>
      </c>
    </row>
    <row r="61" spans="1:25" s="11" customFormat="1" ht="215.25" customHeight="1" thickBot="1">
      <c r="A61" s="222" t="s">
        <v>213</v>
      </c>
      <c r="B61" s="580" t="s">
        <v>214</v>
      </c>
      <c r="C61" s="581"/>
      <c r="D61" s="223" t="s">
        <v>961</v>
      </c>
      <c r="E61" s="580" t="s">
        <v>215</v>
      </c>
      <c r="F61" s="581"/>
      <c r="G61" s="271" t="s">
        <v>216</v>
      </c>
    </row>
    <row r="62" spans="1:25" s="11" customFormat="1" ht="19.5" customHeight="1" thickBot="1">
      <c r="A62" s="209" t="s">
        <v>567</v>
      </c>
      <c r="B62" s="152"/>
      <c r="C62" s="152"/>
      <c r="D62" s="152"/>
      <c r="E62" s="152"/>
      <c r="F62" s="152"/>
      <c r="G62" s="210"/>
    </row>
    <row r="63" spans="1:25" s="11" customFormat="1" ht="78" customHeight="1">
      <c r="A63" s="463"/>
      <c r="B63" s="464"/>
      <c r="C63" s="464"/>
      <c r="D63" s="464"/>
      <c r="E63" s="464"/>
      <c r="F63" s="464"/>
      <c r="G63" s="465"/>
    </row>
    <row r="64" spans="1:25" s="11" customFormat="1">
      <c r="A64" s="212" t="s">
        <v>568</v>
      </c>
      <c r="B64" s="211"/>
      <c r="C64" s="211"/>
      <c r="D64" s="211"/>
      <c r="E64" s="211"/>
      <c r="F64" s="211"/>
      <c r="G64" s="785"/>
      <c r="H64" s="189"/>
      <c r="I64" s="189"/>
      <c r="J64" s="189"/>
      <c r="K64" s="189"/>
      <c r="L64" s="189"/>
      <c r="M64" s="189"/>
      <c r="N64" s="189"/>
      <c r="O64" s="189"/>
      <c r="P64" s="189"/>
      <c r="Q64" s="189"/>
      <c r="R64" s="189"/>
      <c r="S64" s="189"/>
      <c r="T64" s="189"/>
      <c r="U64" s="189"/>
      <c r="V64" s="189"/>
      <c r="W64" s="189"/>
      <c r="X64" s="189"/>
      <c r="Y64" s="189"/>
    </row>
    <row r="65" spans="1:25" s="11" customFormat="1">
      <c r="A65" s="269" t="s">
        <v>569</v>
      </c>
      <c r="B65" s="211"/>
      <c r="C65" s="211"/>
      <c r="D65" s="211"/>
      <c r="E65" s="211"/>
      <c r="F65" s="211"/>
      <c r="G65" s="785"/>
      <c r="H65" s="189"/>
      <c r="I65" s="189"/>
      <c r="J65" s="189"/>
      <c r="K65" s="189"/>
      <c r="L65" s="189"/>
      <c r="M65" s="189"/>
      <c r="N65" s="189"/>
      <c r="O65" s="189"/>
      <c r="P65" s="189"/>
      <c r="Q65" s="189"/>
      <c r="R65" s="189"/>
      <c r="S65" s="189"/>
      <c r="T65" s="189"/>
      <c r="U65" s="189"/>
      <c r="V65" s="189"/>
      <c r="W65" s="189"/>
      <c r="X65" s="189"/>
      <c r="Y65" s="189"/>
    </row>
    <row r="66" spans="1:25" s="11" customFormat="1">
      <c r="A66" s="269" t="s">
        <v>570</v>
      </c>
      <c r="B66" s="211"/>
      <c r="C66" s="211"/>
      <c r="D66" s="211"/>
      <c r="E66" s="211"/>
      <c r="F66" s="211"/>
      <c r="G66" s="785"/>
      <c r="H66" s="189"/>
      <c r="I66" s="189"/>
      <c r="J66" s="189"/>
      <c r="K66" s="189"/>
      <c r="L66" s="189"/>
      <c r="M66" s="189"/>
      <c r="N66" s="189"/>
      <c r="O66" s="189"/>
      <c r="P66" s="189"/>
      <c r="Q66" s="189"/>
      <c r="R66" s="189"/>
      <c r="S66" s="189"/>
      <c r="T66" s="189"/>
      <c r="U66" s="189"/>
      <c r="V66" s="189"/>
      <c r="W66" s="189"/>
      <c r="X66" s="189"/>
      <c r="Y66" s="189"/>
    </row>
    <row r="67" spans="1:25" s="11" customFormat="1">
      <c r="A67" s="269" t="s">
        <v>571</v>
      </c>
      <c r="B67" s="211"/>
      <c r="C67" s="211"/>
      <c r="D67" s="211"/>
      <c r="E67" s="211"/>
      <c r="F67" s="211"/>
      <c r="G67" s="785"/>
      <c r="H67" s="189"/>
      <c r="I67" s="189"/>
      <c r="J67" s="189"/>
      <c r="K67" s="189"/>
      <c r="L67" s="189"/>
      <c r="M67" s="189"/>
      <c r="N67" s="189"/>
      <c r="O67" s="189"/>
      <c r="P67" s="189"/>
      <c r="Q67" s="189"/>
      <c r="R67" s="189"/>
      <c r="S67" s="189"/>
      <c r="T67" s="189"/>
      <c r="U67" s="189"/>
      <c r="V67" s="189"/>
      <c r="W67" s="189"/>
      <c r="X67" s="189"/>
      <c r="Y67" s="189"/>
    </row>
    <row r="68" spans="1:25" s="11" customFormat="1" ht="28.5" customHeight="1">
      <c r="A68" s="321" t="s">
        <v>572</v>
      </c>
      <c r="B68" s="322"/>
      <c r="C68" s="322"/>
      <c r="D68" s="322"/>
      <c r="E68" s="322"/>
      <c r="F68" s="322"/>
      <c r="G68" s="323"/>
      <c r="H68" s="189"/>
      <c r="I68" s="189"/>
      <c r="J68" s="189"/>
      <c r="K68" s="189"/>
      <c r="L68" s="189"/>
      <c r="M68" s="189"/>
      <c r="N68" s="189"/>
      <c r="O68" s="189"/>
      <c r="P68" s="189"/>
      <c r="Q68" s="189"/>
      <c r="R68" s="189"/>
      <c r="S68" s="189"/>
      <c r="T68" s="189"/>
      <c r="U68" s="189"/>
      <c r="V68" s="189"/>
      <c r="W68" s="189"/>
      <c r="X68" s="189"/>
      <c r="Y68" s="189"/>
    </row>
    <row r="69" spans="1:25" s="11" customFormat="1">
      <c r="A69" s="269" t="s">
        <v>573</v>
      </c>
      <c r="B69" s="211"/>
      <c r="C69" s="211"/>
      <c r="D69" s="211"/>
      <c r="E69" s="211"/>
      <c r="F69" s="211"/>
      <c r="G69" s="785"/>
      <c r="H69" s="191"/>
      <c r="I69" s="191"/>
      <c r="J69" s="191"/>
      <c r="K69" s="191"/>
      <c r="L69" s="191"/>
      <c r="M69" s="191"/>
      <c r="N69" s="189"/>
      <c r="O69" s="189"/>
      <c r="P69" s="189"/>
      <c r="Q69" s="189"/>
      <c r="R69" s="189"/>
      <c r="S69" s="189"/>
      <c r="T69" s="189"/>
      <c r="U69" s="189"/>
      <c r="V69" s="189"/>
      <c r="W69" s="189"/>
      <c r="X69" s="189"/>
      <c r="Y69" s="189"/>
    </row>
    <row r="70" spans="1:25" s="11" customFormat="1">
      <c r="A70" s="269" t="s">
        <v>574</v>
      </c>
      <c r="B70" s="211"/>
      <c r="C70" s="211"/>
      <c r="D70" s="211"/>
      <c r="E70" s="211"/>
      <c r="F70" s="211"/>
      <c r="G70" s="785"/>
      <c r="H70" s="191"/>
      <c r="I70" s="191"/>
      <c r="J70" s="191"/>
      <c r="K70" s="191"/>
      <c r="L70" s="191"/>
      <c r="M70" s="191"/>
      <c r="N70" s="189"/>
      <c r="O70" s="189"/>
      <c r="P70" s="189"/>
      <c r="Q70" s="189"/>
      <c r="R70" s="189"/>
      <c r="S70" s="189"/>
      <c r="T70" s="189"/>
      <c r="U70" s="189"/>
      <c r="V70" s="189"/>
      <c r="W70" s="189"/>
      <c r="X70" s="189"/>
      <c r="Y70" s="189"/>
    </row>
    <row r="71" spans="1:25" s="11" customFormat="1">
      <c r="A71" s="269" t="s">
        <v>575</v>
      </c>
      <c r="B71" s="211"/>
      <c r="C71" s="211"/>
      <c r="D71" s="211"/>
      <c r="E71" s="211"/>
      <c r="F71" s="211"/>
      <c r="G71" s="785"/>
      <c r="H71" s="191"/>
      <c r="I71" s="191"/>
      <c r="J71" s="191"/>
      <c r="K71" s="191"/>
      <c r="L71" s="191"/>
      <c r="M71" s="191"/>
      <c r="N71" s="189"/>
      <c r="O71" s="189"/>
      <c r="P71" s="189"/>
      <c r="Q71" s="189"/>
      <c r="R71" s="189"/>
      <c r="S71" s="189"/>
      <c r="T71" s="189"/>
      <c r="U71" s="189"/>
      <c r="V71" s="189"/>
      <c r="W71" s="189"/>
      <c r="X71" s="189"/>
      <c r="Y71" s="189"/>
    </row>
    <row r="72" spans="1:25" s="11" customFormat="1">
      <c r="A72" s="269" t="s">
        <v>576</v>
      </c>
      <c r="B72" s="211"/>
      <c r="C72" s="211"/>
      <c r="D72" s="211"/>
      <c r="E72" s="211"/>
      <c r="F72" s="211"/>
      <c r="G72" s="785"/>
      <c r="H72" s="191"/>
      <c r="I72" s="191"/>
      <c r="J72" s="191"/>
      <c r="K72" s="191"/>
      <c r="L72" s="191"/>
      <c r="M72" s="191"/>
      <c r="N72" s="189"/>
      <c r="O72" s="189"/>
      <c r="P72" s="189"/>
      <c r="Q72" s="189"/>
      <c r="R72" s="189"/>
      <c r="S72" s="189"/>
      <c r="T72" s="189"/>
      <c r="U72" s="189"/>
      <c r="V72" s="189"/>
      <c r="W72" s="189"/>
      <c r="X72" s="189"/>
      <c r="Y72" s="189"/>
    </row>
    <row r="73" spans="1:25" s="11" customFormat="1">
      <c r="A73" s="269" t="s">
        <v>577</v>
      </c>
      <c r="B73" s="211"/>
      <c r="C73" s="211"/>
      <c r="D73" s="211"/>
      <c r="E73" s="211"/>
      <c r="F73" s="211"/>
      <c r="G73" s="785"/>
      <c r="H73" s="191"/>
      <c r="I73" s="191"/>
      <c r="J73" s="191"/>
      <c r="K73" s="191"/>
      <c r="L73" s="191"/>
      <c r="M73" s="191"/>
      <c r="N73" s="189"/>
      <c r="O73" s="189"/>
      <c r="P73" s="189"/>
      <c r="Q73" s="189"/>
      <c r="R73" s="189"/>
      <c r="S73" s="189"/>
      <c r="T73" s="189"/>
      <c r="U73" s="189"/>
      <c r="V73" s="189"/>
      <c r="W73" s="189"/>
      <c r="X73" s="189"/>
      <c r="Y73" s="189"/>
    </row>
    <row r="74" spans="1:25" s="11" customFormat="1">
      <c r="A74" s="269" t="s">
        <v>578</v>
      </c>
      <c r="B74" s="211"/>
      <c r="C74" s="211"/>
      <c r="D74" s="211"/>
      <c r="E74" s="211"/>
      <c r="F74" s="211"/>
      <c r="G74" s="785"/>
      <c r="H74" s="191"/>
      <c r="I74" s="191"/>
      <c r="J74" s="191"/>
      <c r="K74" s="191"/>
      <c r="L74" s="191"/>
      <c r="M74" s="191"/>
      <c r="N74" s="189"/>
      <c r="O74" s="189"/>
      <c r="P74" s="189"/>
      <c r="Q74" s="189"/>
      <c r="R74" s="189"/>
      <c r="S74" s="189"/>
      <c r="T74" s="189"/>
      <c r="U74" s="189"/>
      <c r="V74" s="189"/>
      <c r="W74" s="189"/>
      <c r="X74" s="189"/>
      <c r="Y74" s="189"/>
    </row>
    <row r="75" spans="1:25" s="11" customFormat="1" ht="27.75" customHeight="1">
      <c r="A75" s="321" t="s">
        <v>579</v>
      </c>
      <c r="B75" s="322"/>
      <c r="C75" s="322"/>
      <c r="D75" s="322"/>
      <c r="E75" s="322"/>
      <c r="F75" s="322"/>
      <c r="G75" s="323"/>
      <c r="H75" s="190"/>
      <c r="I75" s="190"/>
      <c r="J75" s="190"/>
      <c r="K75" s="190"/>
      <c r="L75" s="190"/>
      <c r="M75" s="190"/>
      <c r="N75" s="190"/>
      <c r="O75" s="190"/>
      <c r="P75" s="190"/>
      <c r="Q75" s="190"/>
      <c r="R75" s="190"/>
      <c r="S75" s="190"/>
      <c r="T75" s="190"/>
      <c r="U75" s="190"/>
      <c r="V75" s="190"/>
      <c r="W75" s="190"/>
      <c r="X75" s="190"/>
      <c r="Y75" s="190"/>
    </row>
    <row r="76" spans="1:25" s="11" customFormat="1" ht="15.75" thickBot="1">
      <c r="A76" s="213" t="s">
        <v>580</v>
      </c>
      <c r="B76" s="214"/>
      <c r="C76" s="214"/>
      <c r="D76" s="214"/>
      <c r="E76" s="214"/>
      <c r="F76" s="214"/>
      <c r="G76" s="821"/>
      <c r="H76" s="189"/>
      <c r="I76" s="189"/>
      <c r="J76" s="189"/>
      <c r="K76" s="189"/>
      <c r="L76" s="189"/>
      <c r="M76" s="189"/>
      <c r="N76" s="189"/>
      <c r="O76" s="189"/>
      <c r="P76" s="189"/>
      <c r="Q76" s="189"/>
      <c r="R76" s="189"/>
      <c r="S76" s="189"/>
      <c r="T76" s="189"/>
      <c r="U76" s="189"/>
      <c r="V76" s="189"/>
      <c r="W76" s="189"/>
      <c r="X76" s="189"/>
      <c r="Y76" s="189"/>
    </row>
    <row r="77" spans="1:25" ht="19.5" thickBot="1">
      <c r="A77" s="615" t="s">
        <v>59</v>
      </c>
      <c r="B77" s="616"/>
      <c r="C77" s="616"/>
      <c r="D77" s="616"/>
      <c r="E77" s="616"/>
      <c r="F77" s="616"/>
      <c r="G77" s="617"/>
    </row>
    <row r="78" spans="1:25" ht="15.75" customHeight="1">
      <c r="A78" s="302" t="s">
        <v>124</v>
      </c>
      <c r="B78" s="303"/>
      <c r="C78" s="303"/>
      <c r="D78" s="303"/>
      <c r="E78" s="303"/>
      <c r="F78" s="303"/>
      <c r="G78" s="304"/>
    </row>
    <row r="79" spans="1:25" s="11" customFormat="1" ht="51" customHeight="1">
      <c r="A79" s="46" t="s">
        <v>11</v>
      </c>
      <c r="B79" s="291" t="s">
        <v>43</v>
      </c>
      <c r="C79" s="379"/>
      <c r="D79" s="301"/>
      <c r="E79" s="291" t="s">
        <v>426</v>
      </c>
      <c r="F79" s="379"/>
      <c r="G79" s="292"/>
    </row>
    <row r="80" spans="1:25" s="11" customFormat="1" ht="58.5" customHeight="1">
      <c r="A80" s="105" t="s">
        <v>649</v>
      </c>
      <c r="B80" s="618" t="s">
        <v>654</v>
      </c>
      <c r="C80" s="619"/>
      <c r="D80" s="620"/>
      <c r="E80" s="614" t="s">
        <v>662</v>
      </c>
      <c r="F80" s="606"/>
      <c r="G80" s="607"/>
    </row>
    <row r="81" spans="1:9" s="11" customFormat="1" ht="62.25" customHeight="1">
      <c r="A81" s="105" t="s">
        <v>650</v>
      </c>
      <c r="B81" s="618" t="s">
        <v>654</v>
      </c>
      <c r="C81" s="619"/>
      <c r="D81" s="620"/>
      <c r="E81" s="614" t="s">
        <v>677</v>
      </c>
      <c r="F81" s="606"/>
      <c r="G81" s="607"/>
    </row>
    <row r="82" spans="1:9" ht="15" customHeight="1">
      <c r="A82" s="105" t="s">
        <v>651</v>
      </c>
      <c r="B82" s="621" t="s">
        <v>661</v>
      </c>
      <c r="C82" s="622"/>
      <c r="D82" s="622"/>
      <c r="E82" s="628" t="s">
        <v>687</v>
      </c>
      <c r="F82" s="629"/>
      <c r="G82" s="630"/>
    </row>
    <row r="83" spans="1:9">
      <c r="A83" s="625" t="s">
        <v>186</v>
      </c>
      <c r="B83" s="626"/>
      <c r="C83" s="626"/>
      <c r="D83" s="626"/>
      <c r="E83" s="626"/>
      <c r="F83" s="626"/>
      <c r="G83" s="627"/>
    </row>
    <row r="84" spans="1:9" ht="16.5">
      <c r="A84" s="631" t="s">
        <v>60</v>
      </c>
      <c r="B84" s="632"/>
      <c r="C84" s="632"/>
      <c r="D84" s="632"/>
      <c r="E84" s="632"/>
      <c r="F84" s="632"/>
      <c r="G84" s="633"/>
    </row>
    <row r="85" spans="1:9" s="11" customFormat="1" ht="15.75">
      <c r="A85" s="46" t="s">
        <v>11</v>
      </c>
      <c r="B85" s="291" t="s">
        <v>12</v>
      </c>
      <c r="C85" s="379"/>
      <c r="D85" s="301"/>
      <c r="E85" s="293" t="s">
        <v>429</v>
      </c>
      <c r="F85" s="294"/>
      <c r="G85" s="341"/>
    </row>
    <row r="86" spans="1:9" s="11" customFormat="1" ht="58.5" customHeight="1">
      <c r="A86" s="105" t="s">
        <v>649</v>
      </c>
      <c r="B86" s="618" t="s">
        <v>654</v>
      </c>
      <c r="C86" s="619"/>
      <c r="D86" s="620"/>
      <c r="E86" s="614" t="s">
        <v>663</v>
      </c>
      <c r="F86" s="606"/>
      <c r="G86" s="607"/>
    </row>
    <row r="87" spans="1:9" s="11" customFormat="1" ht="54.75" customHeight="1" thickBot="1">
      <c r="A87" s="216" t="s">
        <v>650</v>
      </c>
      <c r="B87" s="664" t="s">
        <v>654</v>
      </c>
      <c r="C87" s="665"/>
      <c r="D87" s="666"/>
      <c r="E87" s="671" t="s">
        <v>678</v>
      </c>
      <c r="F87" s="672"/>
      <c r="G87" s="673"/>
    </row>
    <row r="88" spans="1:9" s="11" customFormat="1" ht="21" customHeight="1">
      <c r="A88" s="215" t="s">
        <v>651</v>
      </c>
      <c r="B88" s="492" t="s">
        <v>661</v>
      </c>
      <c r="C88" s="493"/>
      <c r="D88" s="493"/>
      <c r="E88" s="577" t="s">
        <v>687</v>
      </c>
      <c r="F88" s="578"/>
      <c r="G88" s="579"/>
    </row>
    <row r="89" spans="1:9" ht="15" customHeight="1">
      <c r="A89" s="625" t="s">
        <v>258</v>
      </c>
      <c r="B89" s="626"/>
      <c r="C89" s="626"/>
      <c r="D89" s="626"/>
      <c r="E89" s="626"/>
      <c r="F89" s="626"/>
      <c r="G89" s="627"/>
    </row>
    <row r="90" spans="1:9" s="11" customFormat="1">
      <c r="A90" s="489" t="s">
        <v>257</v>
      </c>
      <c r="B90" s="490"/>
      <c r="C90" s="490"/>
      <c r="D90" s="490"/>
      <c r="E90" s="490"/>
      <c r="F90" s="490"/>
      <c r="G90" s="491"/>
    </row>
    <row r="91" spans="1:9" s="13" customFormat="1" ht="15.75" thickBot="1">
      <c r="A91" s="681" t="s">
        <v>266</v>
      </c>
      <c r="B91" s="682"/>
      <c r="C91" s="682"/>
      <c r="D91" s="682"/>
      <c r="E91" s="682"/>
      <c r="F91" s="682"/>
      <c r="G91" s="683"/>
      <c r="H91" s="3"/>
      <c r="I91" s="3"/>
    </row>
    <row r="92" spans="1:9" ht="315" customHeight="1" thickBot="1">
      <c r="A92" s="25"/>
      <c r="B92" s="26"/>
      <c r="C92" s="27"/>
      <c r="D92" s="26"/>
      <c r="E92" s="26"/>
      <c r="F92" s="26"/>
      <c r="G92" s="28"/>
    </row>
    <row r="93" spans="1:9" s="11" customFormat="1" ht="16.5">
      <c r="A93" s="302" t="s">
        <v>61</v>
      </c>
      <c r="B93" s="303"/>
      <c r="C93" s="303"/>
      <c r="D93" s="303"/>
      <c r="E93" s="303"/>
      <c r="F93" s="303"/>
      <c r="G93" s="304"/>
    </row>
    <row r="94" spans="1:9" s="11" customFormat="1" ht="15.75">
      <c r="A94" s="15" t="s">
        <v>11</v>
      </c>
      <c r="B94" s="37" t="s">
        <v>13</v>
      </c>
      <c r="C94" s="574" t="s">
        <v>14</v>
      </c>
      <c r="D94" s="574"/>
      <c r="E94" s="574" t="s">
        <v>69</v>
      </c>
      <c r="F94" s="574"/>
      <c r="G94" s="266" t="s">
        <v>430</v>
      </c>
    </row>
    <row r="95" spans="1:9" s="11" customFormat="1" ht="30">
      <c r="A95" s="122" t="s">
        <v>649</v>
      </c>
      <c r="B95" s="122">
        <v>3</v>
      </c>
      <c r="C95" s="575">
        <v>3</v>
      </c>
      <c r="D95" s="576"/>
      <c r="E95" s="283" t="s">
        <v>682</v>
      </c>
      <c r="F95" s="283"/>
      <c r="G95" s="123" t="s">
        <v>683</v>
      </c>
    </row>
    <row r="96" spans="1:9" s="11" customFormat="1" ht="30">
      <c r="A96" s="122" t="s">
        <v>650</v>
      </c>
      <c r="B96" s="122">
        <v>33</v>
      </c>
      <c r="C96" s="575">
        <v>33</v>
      </c>
      <c r="D96" s="576"/>
      <c r="E96" s="468" t="s">
        <v>684</v>
      </c>
      <c r="F96" s="468"/>
      <c r="G96" s="123" t="s">
        <v>683</v>
      </c>
    </row>
    <row r="97" spans="1:7" s="3" customFormat="1" ht="47.25" customHeight="1" thickBot="1">
      <c r="A97" s="221" t="s">
        <v>651</v>
      </c>
      <c r="B97" s="221">
        <v>10</v>
      </c>
      <c r="C97" s="667">
        <v>7</v>
      </c>
      <c r="D97" s="668"/>
      <c r="E97" s="469" t="s">
        <v>685</v>
      </c>
      <c r="F97" s="469"/>
      <c r="G97" s="270" t="s">
        <v>683</v>
      </c>
    </row>
    <row r="98" spans="1:7" ht="336" customHeight="1">
      <c r="A98" s="217"/>
      <c r="B98" s="218"/>
      <c r="C98" s="219"/>
      <c r="D98" s="218"/>
      <c r="E98" s="218"/>
      <c r="F98" s="218"/>
      <c r="G98" s="220"/>
    </row>
    <row r="99" spans="1:7" ht="16.5">
      <c r="A99" s="302" t="s">
        <v>722</v>
      </c>
      <c r="B99" s="303"/>
      <c r="C99" s="303"/>
      <c r="D99" s="303"/>
      <c r="E99" s="303"/>
      <c r="F99" s="303"/>
      <c r="G99" s="304"/>
    </row>
    <row r="100" spans="1:7" ht="47.25">
      <c r="A100" s="15" t="s">
        <v>16</v>
      </c>
      <c r="B100" s="37" t="s">
        <v>17</v>
      </c>
      <c r="C100" s="37" t="s">
        <v>18</v>
      </c>
      <c r="D100" s="38" t="s">
        <v>19</v>
      </c>
      <c r="E100" s="37" t="s">
        <v>20</v>
      </c>
      <c r="F100" s="38" t="s">
        <v>652</v>
      </c>
      <c r="G100" s="78" t="s">
        <v>21</v>
      </c>
    </row>
    <row r="101" spans="1:7" s="11" customFormat="1" ht="60">
      <c r="A101" s="178" t="s">
        <v>263</v>
      </c>
      <c r="B101" s="170" t="s">
        <v>144</v>
      </c>
      <c r="C101" s="170" t="s">
        <v>86</v>
      </c>
      <c r="D101" s="170" t="s">
        <v>551</v>
      </c>
      <c r="E101" s="170" t="s">
        <v>86</v>
      </c>
      <c r="F101" s="170" t="s">
        <v>86</v>
      </c>
      <c r="G101" s="16" t="s">
        <v>264</v>
      </c>
    </row>
    <row r="102" spans="1:7" ht="265.5" customHeight="1">
      <c r="A102" s="178" t="s">
        <v>265</v>
      </c>
      <c r="B102" s="170" t="s">
        <v>145</v>
      </c>
      <c r="C102" s="170" t="s">
        <v>552</v>
      </c>
      <c r="D102" s="170" t="s">
        <v>553</v>
      </c>
      <c r="E102" s="188">
        <v>0.76</v>
      </c>
      <c r="F102" s="188" t="s">
        <v>965</v>
      </c>
      <c r="G102" s="16" t="s">
        <v>264</v>
      </c>
    </row>
    <row r="103" spans="1:7" s="11" customFormat="1" ht="75">
      <c r="A103" s="178" t="s">
        <v>146</v>
      </c>
      <c r="B103" s="170" t="s">
        <v>147</v>
      </c>
      <c r="C103" s="170" t="s">
        <v>554</v>
      </c>
      <c r="D103" s="170" t="s">
        <v>554</v>
      </c>
      <c r="E103" s="188">
        <v>0.48</v>
      </c>
      <c r="F103" s="188" t="s">
        <v>555</v>
      </c>
      <c r="G103" s="16" t="s">
        <v>264</v>
      </c>
    </row>
    <row r="104" spans="1:7" s="11" customFormat="1" ht="75.75" thickBot="1">
      <c r="A104" s="186" t="s">
        <v>148</v>
      </c>
      <c r="B104" s="187" t="s">
        <v>149</v>
      </c>
      <c r="C104" s="187" t="s">
        <v>556</v>
      </c>
      <c r="D104" s="187" t="s">
        <v>305</v>
      </c>
      <c r="E104" s="769">
        <v>0.46</v>
      </c>
      <c r="F104" s="769" t="s">
        <v>966</v>
      </c>
      <c r="G104" s="86" t="s">
        <v>264</v>
      </c>
    </row>
    <row r="105" spans="1:7" ht="175.5" customHeight="1">
      <c r="A105" s="765" t="s">
        <v>150</v>
      </c>
      <c r="B105" s="725" t="s">
        <v>151</v>
      </c>
      <c r="C105" s="725" t="s">
        <v>557</v>
      </c>
      <c r="D105" s="725" t="s">
        <v>558</v>
      </c>
      <c r="E105" s="766" t="s">
        <v>962</v>
      </c>
      <c r="F105" s="767" t="s">
        <v>967</v>
      </c>
      <c r="G105" s="768" t="s">
        <v>264</v>
      </c>
    </row>
    <row r="106" spans="1:7" s="3" customFormat="1" ht="96" customHeight="1" thickBot="1">
      <c r="A106" s="669"/>
      <c r="B106" s="670"/>
      <c r="C106" s="670"/>
      <c r="D106" s="670"/>
      <c r="E106" s="226" t="s">
        <v>963</v>
      </c>
      <c r="F106" s="684"/>
      <c r="G106" s="462"/>
    </row>
    <row r="107" spans="1:7" s="3" customFormat="1" ht="96" customHeight="1" thickBot="1">
      <c r="A107" s="775" t="s">
        <v>152</v>
      </c>
      <c r="B107" s="776" t="s">
        <v>193</v>
      </c>
      <c r="C107" s="776" t="s">
        <v>306</v>
      </c>
      <c r="D107" s="776" t="s">
        <v>194</v>
      </c>
      <c r="E107" s="777">
        <v>0.5</v>
      </c>
      <c r="F107" s="778" t="s">
        <v>153</v>
      </c>
      <c r="G107" s="779" t="s">
        <v>264</v>
      </c>
    </row>
    <row r="108" spans="1:7" s="3" customFormat="1" ht="401.25" customHeight="1" thickBot="1">
      <c r="A108" s="770"/>
      <c r="B108" s="771"/>
      <c r="C108" s="771"/>
      <c r="D108" s="771"/>
      <c r="E108" s="772"/>
      <c r="F108" s="773"/>
      <c r="G108" s="774"/>
    </row>
    <row r="109" spans="1:7" s="3" customFormat="1" ht="15.75" thickBot="1">
      <c r="A109" s="87" t="s">
        <v>581</v>
      </c>
      <c r="B109" s="90"/>
      <c r="C109" s="90"/>
      <c r="D109" s="88"/>
      <c r="E109" s="91"/>
      <c r="F109" s="92"/>
      <c r="G109" s="89"/>
    </row>
    <row r="110" spans="1:7" s="3" customFormat="1" ht="19.5" thickBot="1">
      <c r="A110" s="93" t="s">
        <v>582</v>
      </c>
      <c r="B110" s="75">
        <v>2</v>
      </c>
      <c r="C110" s="710" t="s">
        <v>583</v>
      </c>
      <c r="D110" s="711"/>
      <c r="E110" s="711"/>
      <c r="F110" s="711"/>
      <c r="G110" s="712"/>
    </row>
    <row r="111" spans="1:7" s="3" customFormat="1" ht="15" customHeight="1">
      <c r="A111" s="94" t="s">
        <v>584</v>
      </c>
      <c r="B111" s="705" t="s">
        <v>585</v>
      </c>
      <c r="C111" s="713" t="s">
        <v>586</v>
      </c>
      <c r="D111" s="714"/>
      <c r="E111" s="714"/>
      <c r="F111" s="714"/>
      <c r="G111" s="715"/>
    </row>
    <row r="112" spans="1:7" s="3" customFormat="1" ht="15.75" thickBot="1">
      <c r="A112" s="57" t="s">
        <v>587</v>
      </c>
      <c r="B112" s="706"/>
      <c r="C112" s="716"/>
      <c r="D112" s="717"/>
      <c r="E112" s="717"/>
      <c r="F112" s="717"/>
      <c r="G112" s="718"/>
    </row>
    <row r="113" spans="1:7" s="3" customFormat="1">
      <c r="A113" s="707" t="s">
        <v>588</v>
      </c>
      <c r="B113" s="63" t="s">
        <v>589</v>
      </c>
      <c r="C113" s="328" t="s">
        <v>590</v>
      </c>
      <c r="D113" s="328"/>
      <c r="E113" s="328"/>
      <c r="F113" s="328"/>
      <c r="G113" s="639"/>
    </row>
    <row r="114" spans="1:7" s="3" customFormat="1">
      <c r="A114" s="708"/>
      <c r="B114" s="63" t="s">
        <v>591</v>
      </c>
      <c r="C114" s="328" t="s">
        <v>592</v>
      </c>
      <c r="D114" s="328"/>
      <c r="E114" s="328"/>
      <c r="F114" s="328"/>
      <c r="G114" s="639"/>
    </row>
    <row r="115" spans="1:7" s="3" customFormat="1" ht="15.75" thickBot="1">
      <c r="A115" s="709"/>
      <c r="B115" s="63" t="s">
        <v>593</v>
      </c>
      <c r="C115" s="328" t="s">
        <v>594</v>
      </c>
      <c r="D115" s="328"/>
      <c r="E115" s="328"/>
      <c r="F115" s="328"/>
      <c r="G115" s="639"/>
    </row>
    <row r="116" spans="1:7" s="3" customFormat="1" ht="19.5" thickBot="1">
      <c r="A116" s="64" t="s">
        <v>582</v>
      </c>
      <c r="B116" s="65">
        <v>3</v>
      </c>
      <c r="C116" s="640" t="s">
        <v>595</v>
      </c>
      <c r="D116" s="641"/>
      <c r="E116" s="641"/>
      <c r="F116" s="641"/>
      <c r="G116" s="642"/>
    </row>
    <row r="117" spans="1:7" s="3" customFormat="1">
      <c r="A117" s="67" t="s">
        <v>596</v>
      </c>
      <c r="B117" s="68" t="s">
        <v>597</v>
      </c>
      <c r="C117" s="651" t="s">
        <v>598</v>
      </c>
      <c r="D117" s="651"/>
      <c r="E117" s="651"/>
      <c r="F117" s="651"/>
      <c r="G117" s="652"/>
    </row>
    <row r="118" spans="1:7" s="3" customFormat="1">
      <c r="A118" s="69" t="s">
        <v>588</v>
      </c>
      <c r="B118" s="62" t="s">
        <v>599</v>
      </c>
      <c r="C118" s="653" t="s">
        <v>600</v>
      </c>
      <c r="D118" s="653"/>
      <c r="E118" s="653"/>
      <c r="F118" s="653"/>
      <c r="G118" s="654"/>
    </row>
    <row r="119" spans="1:7" s="3" customFormat="1">
      <c r="A119" s="70" t="s">
        <v>596</v>
      </c>
      <c r="B119" s="66" t="s">
        <v>601</v>
      </c>
      <c r="C119" s="655" t="s">
        <v>602</v>
      </c>
      <c r="D119" s="655"/>
      <c r="E119" s="655"/>
      <c r="F119" s="655"/>
      <c r="G119" s="656"/>
    </row>
    <row r="120" spans="1:7" s="3" customFormat="1" ht="15.75" thickBot="1">
      <c r="A120" s="71" t="s">
        <v>588</v>
      </c>
      <c r="B120" s="72" t="s">
        <v>603</v>
      </c>
      <c r="C120" s="657" t="s">
        <v>604</v>
      </c>
      <c r="D120" s="657"/>
      <c r="E120" s="657"/>
      <c r="F120" s="657"/>
      <c r="G120" s="658"/>
    </row>
    <row r="121" spans="1:7" s="3" customFormat="1" ht="19.5" thickBot="1">
      <c r="A121" s="58" t="s">
        <v>582</v>
      </c>
      <c r="B121" s="59">
        <v>4</v>
      </c>
      <c r="C121" s="659" t="s">
        <v>605</v>
      </c>
      <c r="D121" s="660"/>
      <c r="E121" s="660"/>
      <c r="F121" s="660"/>
      <c r="G121" s="661"/>
    </row>
    <row r="122" spans="1:7" s="3" customFormat="1" ht="15.75" thickBot="1">
      <c r="A122" s="60" t="s">
        <v>596</v>
      </c>
      <c r="B122" s="73" t="s">
        <v>606</v>
      </c>
      <c r="C122" s="662" t="s">
        <v>607</v>
      </c>
      <c r="D122" s="662"/>
      <c r="E122" s="662"/>
      <c r="F122" s="662"/>
      <c r="G122" s="663"/>
    </row>
    <row r="123" spans="1:7" s="3" customFormat="1" ht="15.75" thickBot="1">
      <c r="A123" s="61" t="s">
        <v>588</v>
      </c>
      <c r="B123" s="74" t="s">
        <v>608</v>
      </c>
      <c r="C123" s="653" t="s">
        <v>609</v>
      </c>
      <c r="D123" s="653"/>
      <c r="E123" s="653"/>
      <c r="F123" s="653"/>
      <c r="G123" s="654"/>
    </row>
    <row r="124" spans="1:7" s="3" customFormat="1" ht="15.75">
      <c r="A124" s="276" t="s">
        <v>627</v>
      </c>
      <c r="B124" s="277"/>
      <c r="C124" s="277"/>
      <c r="D124" s="277"/>
      <c r="E124" s="277"/>
      <c r="F124" s="277"/>
      <c r="G124" s="278"/>
    </row>
    <row r="125" spans="1:7" s="3" customFormat="1" ht="15.75">
      <c r="A125" s="293" t="s">
        <v>860</v>
      </c>
      <c r="B125" s="294"/>
      <c r="C125" s="294"/>
      <c r="D125" s="294"/>
      <c r="E125" s="294"/>
      <c r="F125" s="294"/>
      <c r="G125" s="344"/>
    </row>
    <row r="126" spans="1:7" s="3" customFormat="1" ht="31.5">
      <c r="A126" s="151" t="s">
        <v>16</v>
      </c>
      <c r="B126" s="151" t="s">
        <v>17</v>
      </c>
      <c r="C126" s="151" t="s">
        <v>18</v>
      </c>
      <c r="D126" s="151" t="s">
        <v>19</v>
      </c>
      <c r="E126" s="151" t="s">
        <v>20</v>
      </c>
      <c r="F126" s="151" t="s">
        <v>181</v>
      </c>
      <c r="G126" s="267" t="s">
        <v>21</v>
      </c>
    </row>
    <row r="127" spans="1:7" s="3" customFormat="1" ht="135">
      <c r="A127" s="170" t="s">
        <v>861</v>
      </c>
      <c r="B127" s="170" t="s">
        <v>862</v>
      </c>
      <c r="C127" s="170" t="s">
        <v>863</v>
      </c>
      <c r="D127" s="170" t="s">
        <v>864</v>
      </c>
      <c r="E127" s="173">
        <v>0.62439999999999996</v>
      </c>
      <c r="F127" s="170" t="s">
        <v>865</v>
      </c>
      <c r="G127" s="174" t="s">
        <v>866</v>
      </c>
    </row>
    <row r="128" spans="1:7" s="3" customFormat="1" ht="135.75" thickBot="1">
      <c r="A128" s="239" t="s">
        <v>867</v>
      </c>
      <c r="B128" s="239" t="s">
        <v>862</v>
      </c>
      <c r="C128" s="239" t="s">
        <v>863</v>
      </c>
      <c r="D128" s="239" t="s">
        <v>864</v>
      </c>
      <c r="E128" s="831">
        <v>0.51900000000000002</v>
      </c>
      <c r="F128" s="239" t="s">
        <v>865</v>
      </c>
      <c r="G128" s="832" t="s">
        <v>866</v>
      </c>
    </row>
    <row r="129" spans="1:7" s="3" customFormat="1" ht="150.75" thickTop="1">
      <c r="A129" s="263" t="s">
        <v>868</v>
      </c>
      <c r="B129" s="263" t="s">
        <v>862</v>
      </c>
      <c r="C129" s="263" t="s">
        <v>863</v>
      </c>
      <c r="D129" s="263" t="s">
        <v>864</v>
      </c>
      <c r="E129" s="229">
        <v>1</v>
      </c>
      <c r="F129" s="263" t="s">
        <v>865</v>
      </c>
      <c r="G129" s="830" t="s">
        <v>866</v>
      </c>
    </row>
    <row r="130" spans="1:7" s="3" customFormat="1" ht="150">
      <c r="A130" s="170" t="s">
        <v>869</v>
      </c>
      <c r="B130" s="170" t="s">
        <v>862</v>
      </c>
      <c r="C130" s="170" t="s">
        <v>863</v>
      </c>
      <c r="D130" s="170" t="s">
        <v>864</v>
      </c>
      <c r="E130" s="175">
        <v>1</v>
      </c>
      <c r="F130" s="170" t="s">
        <v>865</v>
      </c>
      <c r="G130" s="174" t="s">
        <v>866</v>
      </c>
    </row>
    <row r="131" spans="1:7" s="3" customFormat="1" ht="135">
      <c r="A131" s="170" t="s">
        <v>870</v>
      </c>
      <c r="B131" s="170" t="s">
        <v>862</v>
      </c>
      <c r="C131" s="170" t="s">
        <v>863</v>
      </c>
      <c r="D131" s="170" t="s">
        <v>864</v>
      </c>
      <c r="E131" s="175">
        <v>1</v>
      </c>
      <c r="F131" s="170" t="s">
        <v>865</v>
      </c>
      <c r="G131" s="174" t="s">
        <v>866</v>
      </c>
    </row>
    <row r="132" spans="1:7" s="3" customFormat="1" ht="135.75" thickBot="1">
      <c r="A132" s="239" t="s">
        <v>871</v>
      </c>
      <c r="B132" s="239" t="s">
        <v>862</v>
      </c>
      <c r="C132" s="239" t="s">
        <v>863</v>
      </c>
      <c r="D132" s="239" t="s">
        <v>864</v>
      </c>
      <c r="E132" s="833">
        <v>0.9</v>
      </c>
      <c r="F132" s="239" t="s">
        <v>865</v>
      </c>
      <c r="G132" s="832" t="s">
        <v>866</v>
      </c>
    </row>
    <row r="133" spans="1:7" s="3" customFormat="1" ht="90.75" thickTop="1">
      <c r="A133" s="263" t="s">
        <v>872</v>
      </c>
      <c r="B133" s="263" t="s">
        <v>862</v>
      </c>
      <c r="C133" s="263" t="s">
        <v>863</v>
      </c>
      <c r="D133" s="263" t="s">
        <v>864</v>
      </c>
      <c r="E133" s="229">
        <v>0.9</v>
      </c>
      <c r="F133" s="263" t="s">
        <v>865</v>
      </c>
      <c r="G133" s="830" t="s">
        <v>866</v>
      </c>
    </row>
    <row r="134" spans="1:7" s="3" customFormat="1" ht="105">
      <c r="A134" s="170" t="s">
        <v>873</v>
      </c>
      <c r="B134" s="170" t="s">
        <v>862</v>
      </c>
      <c r="C134" s="170" t="s">
        <v>863</v>
      </c>
      <c r="D134" s="170" t="s">
        <v>864</v>
      </c>
      <c r="E134" s="175">
        <v>0.8</v>
      </c>
      <c r="F134" s="170" t="s">
        <v>865</v>
      </c>
      <c r="G134" s="174" t="s">
        <v>866</v>
      </c>
    </row>
    <row r="135" spans="1:7" s="3" customFormat="1" ht="90">
      <c r="A135" s="170" t="s">
        <v>874</v>
      </c>
      <c r="B135" s="170" t="s">
        <v>862</v>
      </c>
      <c r="C135" s="170" t="s">
        <v>863</v>
      </c>
      <c r="D135" s="170" t="s">
        <v>864</v>
      </c>
      <c r="E135" s="175">
        <v>0.95</v>
      </c>
      <c r="F135" s="170" t="s">
        <v>865</v>
      </c>
      <c r="G135" s="174" t="s">
        <v>866</v>
      </c>
    </row>
    <row r="136" spans="1:7" s="3" customFormat="1" ht="135">
      <c r="A136" s="170" t="s">
        <v>875</v>
      </c>
      <c r="B136" s="170" t="s">
        <v>862</v>
      </c>
      <c r="C136" s="170" t="s">
        <v>863</v>
      </c>
      <c r="D136" s="170" t="s">
        <v>864</v>
      </c>
      <c r="E136" s="175">
        <v>0.55000000000000004</v>
      </c>
      <c r="F136" s="170" t="s">
        <v>865</v>
      </c>
      <c r="G136" s="174" t="s">
        <v>866</v>
      </c>
    </row>
    <row r="137" spans="1:7" s="3" customFormat="1" ht="165">
      <c r="A137" s="170" t="s">
        <v>876</v>
      </c>
      <c r="B137" s="170" t="s">
        <v>862</v>
      </c>
      <c r="C137" s="170" t="s">
        <v>863</v>
      </c>
      <c r="D137" s="170" t="s">
        <v>864</v>
      </c>
      <c r="E137" s="175">
        <v>1</v>
      </c>
      <c r="F137" s="170" t="s">
        <v>865</v>
      </c>
      <c r="G137" s="174" t="s">
        <v>866</v>
      </c>
    </row>
    <row r="138" spans="1:7" s="3" customFormat="1" ht="84.75" customHeight="1">
      <c r="A138" s="170" t="s">
        <v>877</v>
      </c>
      <c r="B138" s="170" t="s">
        <v>862</v>
      </c>
      <c r="C138" s="170" t="s">
        <v>863</v>
      </c>
      <c r="D138" s="170" t="s">
        <v>864</v>
      </c>
      <c r="E138" s="175">
        <v>0.3</v>
      </c>
      <c r="F138" s="170" t="s">
        <v>865</v>
      </c>
      <c r="G138" s="174" t="s">
        <v>866</v>
      </c>
    </row>
    <row r="139" spans="1:7" s="3" customFormat="1" ht="75.75" thickBot="1">
      <c r="A139" s="239" t="s">
        <v>878</v>
      </c>
      <c r="B139" s="239" t="s">
        <v>862</v>
      </c>
      <c r="C139" s="239" t="s">
        <v>863</v>
      </c>
      <c r="D139" s="239" t="s">
        <v>864</v>
      </c>
      <c r="E139" s="833">
        <v>1</v>
      </c>
      <c r="F139" s="239" t="s">
        <v>865</v>
      </c>
      <c r="G139" s="832" t="s">
        <v>866</v>
      </c>
    </row>
    <row r="140" spans="1:7" s="3" customFormat="1" ht="60.75" thickTop="1">
      <c r="A140" s="263" t="s">
        <v>879</v>
      </c>
      <c r="B140" s="263" t="s">
        <v>862</v>
      </c>
      <c r="C140" s="263" t="s">
        <v>863</v>
      </c>
      <c r="D140" s="263" t="s">
        <v>864</v>
      </c>
      <c r="E140" s="229">
        <v>0.4</v>
      </c>
      <c r="F140" s="263" t="s">
        <v>865</v>
      </c>
      <c r="G140" s="830" t="s">
        <v>866</v>
      </c>
    </row>
    <row r="141" spans="1:7" s="3" customFormat="1" ht="90">
      <c r="A141" s="170" t="s">
        <v>880</v>
      </c>
      <c r="B141" s="170" t="s">
        <v>862</v>
      </c>
      <c r="C141" s="170" t="s">
        <v>863</v>
      </c>
      <c r="D141" s="170" t="s">
        <v>864</v>
      </c>
      <c r="E141" s="175">
        <v>0.1</v>
      </c>
      <c r="F141" s="170" t="s">
        <v>865</v>
      </c>
      <c r="G141" s="174" t="s">
        <v>866</v>
      </c>
    </row>
    <row r="142" spans="1:7" s="3" customFormat="1" ht="90">
      <c r="A142" s="170" t="s">
        <v>881</v>
      </c>
      <c r="B142" s="170" t="s">
        <v>862</v>
      </c>
      <c r="C142" s="170" t="s">
        <v>863</v>
      </c>
      <c r="D142" s="170" t="s">
        <v>864</v>
      </c>
      <c r="E142" s="175">
        <v>0.1</v>
      </c>
      <c r="F142" s="170" t="s">
        <v>865</v>
      </c>
      <c r="G142" s="174" t="s">
        <v>866</v>
      </c>
    </row>
    <row r="143" spans="1:7" s="3" customFormat="1" ht="60">
      <c r="A143" s="170" t="s">
        <v>882</v>
      </c>
      <c r="B143" s="170" t="s">
        <v>862</v>
      </c>
      <c r="C143" s="170" t="s">
        <v>863</v>
      </c>
      <c r="D143" s="170" t="s">
        <v>864</v>
      </c>
      <c r="E143" s="175">
        <v>0</v>
      </c>
      <c r="F143" s="170" t="s">
        <v>865</v>
      </c>
      <c r="G143" s="174" t="s">
        <v>866</v>
      </c>
    </row>
    <row r="144" spans="1:7" s="3" customFormat="1" ht="105">
      <c r="A144" s="170" t="s">
        <v>883</v>
      </c>
      <c r="B144" s="170" t="s">
        <v>862</v>
      </c>
      <c r="C144" s="170" t="s">
        <v>863</v>
      </c>
      <c r="D144" s="170" t="s">
        <v>864</v>
      </c>
      <c r="E144" s="175">
        <v>1</v>
      </c>
      <c r="F144" s="170" t="s">
        <v>865</v>
      </c>
      <c r="G144" s="174" t="s">
        <v>866</v>
      </c>
    </row>
    <row r="145" spans="1:7" s="3" customFormat="1" ht="75">
      <c r="A145" s="170" t="s">
        <v>884</v>
      </c>
      <c r="B145" s="170" t="s">
        <v>862</v>
      </c>
      <c r="C145" s="170" t="s">
        <v>863</v>
      </c>
      <c r="D145" s="170" t="s">
        <v>864</v>
      </c>
      <c r="E145" s="175">
        <v>0</v>
      </c>
      <c r="F145" s="170" t="s">
        <v>865</v>
      </c>
      <c r="G145" s="174" t="s">
        <v>866</v>
      </c>
    </row>
    <row r="146" spans="1:7" s="3" customFormat="1" ht="60">
      <c r="A146" s="133" t="s">
        <v>885</v>
      </c>
      <c r="B146" s="170" t="s">
        <v>862</v>
      </c>
      <c r="C146" s="170" t="s">
        <v>863</v>
      </c>
      <c r="D146" s="170" t="s">
        <v>864</v>
      </c>
      <c r="E146" s="176">
        <v>0.2</v>
      </c>
      <c r="F146" s="170" t="s">
        <v>865</v>
      </c>
      <c r="G146" s="174" t="s">
        <v>866</v>
      </c>
    </row>
    <row r="147" spans="1:7" s="3" customFormat="1" ht="75.75" thickBot="1">
      <c r="A147" s="246" t="s">
        <v>886</v>
      </c>
      <c r="B147" s="239" t="s">
        <v>862</v>
      </c>
      <c r="C147" s="239" t="s">
        <v>863</v>
      </c>
      <c r="D147" s="239" t="s">
        <v>864</v>
      </c>
      <c r="E147" s="835">
        <v>0.9</v>
      </c>
      <c r="F147" s="239" t="s">
        <v>865</v>
      </c>
      <c r="G147" s="832" t="s">
        <v>866</v>
      </c>
    </row>
    <row r="148" spans="1:7" s="3" customFormat="1" ht="90.75" thickTop="1">
      <c r="A148" s="171" t="s">
        <v>887</v>
      </c>
      <c r="B148" s="263" t="s">
        <v>862</v>
      </c>
      <c r="C148" s="263" t="s">
        <v>863</v>
      </c>
      <c r="D148" s="263" t="s">
        <v>864</v>
      </c>
      <c r="E148" s="834">
        <v>1</v>
      </c>
      <c r="F148" s="263" t="s">
        <v>865</v>
      </c>
      <c r="G148" s="830" t="s">
        <v>866</v>
      </c>
    </row>
    <row r="149" spans="1:7" s="3" customFormat="1" ht="60">
      <c r="A149" s="133" t="s">
        <v>888</v>
      </c>
      <c r="B149" s="170" t="s">
        <v>862</v>
      </c>
      <c r="C149" s="170" t="s">
        <v>863</v>
      </c>
      <c r="D149" s="170" t="s">
        <v>864</v>
      </c>
      <c r="E149" s="176">
        <v>1</v>
      </c>
      <c r="F149" s="170" t="s">
        <v>865</v>
      </c>
      <c r="G149" s="174" t="s">
        <v>866</v>
      </c>
    </row>
    <row r="150" spans="1:7" s="3" customFormat="1" ht="105">
      <c r="A150" s="133" t="s">
        <v>889</v>
      </c>
      <c r="B150" s="170" t="s">
        <v>862</v>
      </c>
      <c r="C150" s="170" t="s">
        <v>863</v>
      </c>
      <c r="D150" s="170" t="s">
        <v>864</v>
      </c>
      <c r="E150" s="176">
        <v>1</v>
      </c>
      <c r="F150" s="170" t="s">
        <v>865</v>
      </c>
      <c r="G150" s="174" t="s">
        <v>866</v>
      </c>
    </row>
    <row r="151" spans="1:7" s="3" customFormat="1" ht="60.75" thickBot="1">
      <c r="A151" s="187" t="s">
        <v>890</v>
      </c>
      <c r="B151" s="187" t="s">
        <v>862</v>
      </c>
      <c r="C151" s="187" t="s">
        <v>863</v>
      </c>
      <c r="D151" s="187" t="s">
        <v>864</v>
      </c>
      <c r="E151" s="227">
        <v>1</v>
      </c>
      <c r="F151" s="187" t="s">
        <v>865</v>
      </c>
      <c r="G151" s="228" t="s">
        <v>866</v>
      </c>
    </row>
    <row r="152" spans="1:7" s="3" customFormat="1" ht="15.75">
      <c r="A152" s="737" t="s">
        <v>891</v>
      </c>
      <c r="B152" s="277"/>
      <c r="C152" s="277"/>
      <c r="D152" s="277"/>
      <c r="E152" s="277"/>
      <c r="F152" s="277"/>
      <c r="G152" s="738"/>
    </row>
    <row r="153" spans="1:7" s="3" customFormat="1" ht="31.5">
      <c r="A153" s="151" t="s">
        <v>16</v>
      </c>
      <c r="B153" s="151" t="s">
        <v>17</v>
      </c>
      <c r="C153" s="151" t="s">
        <v>18</v>
      </c>
      <c r="D153" s="151" t="s">
        <v>19</v>
      </c>
      <c r="E153" s="151" t="s">
        <v>20</v>
      </c>
      <c r="F153" s="151" t="s">
        <v>181</v>
      </c>
      <c r="G153" s="267" t="s">
        <v>21</v>
      </c>
    </row>
    <row r="154" spans="1:7" s="3" customFormat="1" ht="90">
      <c r="A154" s="133" t="s">
        <v>892</v>
      </c>
      <c r="B154" s="170" t="s">
        <v>862</v>
      </c>
      <c r="C154" s="170" t="s">
        <v>863</v>
      </c>
      <c r="D154" s="170" t="s">
        <v>864</v>
      </c>
      <c r="E154" s="175">
        <v>1</v>
      </c>
      <c r="F154" s="170" t="s">
        <v>865</v>
      </c>
      <c r="G154" s="177" t="s">
        <v>893</v>
      </c>
    </row>
    <row r="155" spans="1:7" s="3" customFormat="1" ht="180">
      <c r="A155" s="133" t="s">
        <v>894</v>
      </c>
      <c r="B155" s="170" t="s">
        <v>862</v>
      </c>
      <c r="C155" s="170" t="s">
        <v>863</v>
      </c>
      <c r="D155" s="170" t="s">
        <v>864</v>
      </c>
      <c r="E155" s="175">
        <v>1</v>
      </c>
      <c r="F155" s="170" t="s">
        <v>865</v>
      </c>
      <c r="G155" s="177" t="s">
        <v>893</v>
      </c>
    </row>
    <row r="156" spans="1:7" s="3" customFormat="1" ht="105">
      <c r="A156" s="133" t="s">
        <v>895</v>
      </c>
      <c r="B156" s="170" t="s">
        <v>862</v>
      </c>
      <c r="C156" s="170" t="s">
        <v>863</v>
      </c>
      <c r="D156" s="170" t="s">
        <v>864</v>
      </c>
      <c r="E156" s="175">
        <v>1</v>
      </c>
      <c r="F156" s="170" t="s">
        <v>865</v>
      </c>
      <c r="G156" s="177" t="s">
        <v>893</v>
      </c>
    </row>
    <row r="157" spans="1:7" s="3" customFormat="1" ht="90">
      <c r="A157" s="170" t="s">
        <v>896</v>
      </c>
      <c r="B157" s="170" t="s">
        <v>862</v>
      </c>
      <c r="C157" s="170" t="s">
        <v>863</v>
      </c>
      <c r="D157" s="170" t="s">
        <v>864</v>
      </c>
      <c r="E157" s="175">
        <v>0</v>
      </c>
      <c r="F157" s="170" t="s">
        <v>865</v>
      </c>
      <c r="G157" s="177" t="s">
        <v>893</v>
      </c>
    </row>
    <row r="158" spans="1:7" s="3" customFormat="1" ht="75">
      <c r="A158" s="170" t="s">
        <v>897</v>
      </c>
      <c r="B158" s="170" t="s">
        <v>862</v>
      </c>
      <c r="C158" s="170" t="s">
        <v>863</v>
      </c>
      <c r="D158" s="170" t="s">
        <v>864</v>
      </c>
      <c r="E158" s="175">
        <v>1</v>
      </c>
      <c r="F158" s="170" t="s">
        <v>865</v>
      </c>
      <c r="G158" s="177" t="s">
        <v>893</v>
      </c>
    </row>
    <row r="159" spans="1:7" s="3" customFormat="1" ht="105.75" thickBot="1">
      <c r="A159" s="239" t="s">
        <v>898</v>
      </c>
      <c r="B159" s="239" t="s">
        <v>862</v>
      </c>
      <c r="C159" s="239" t="s">
        <v>863</v>
      </c>
      <c r="D159" s="239" t="s">
        <v>864</v>
      </c>
      <c r="E159" s="833">
        <v>1</v>
      </c>
      <c r="F159" s="239" t="s">
        <v>865</v>
      </c>
      <c r="G159" s="836" t="s">
        <v>893</v>
      </c>
    </row>
    <row r="160" spans="1:7" s="3" customFormat="1" ht="90.75" thickTop="1">
      <c r="A160" s="263" t="s">
        <v>899</v>
      </c>
      <c r="B160" s="263" t="s">
        <v>862</v>
      </c>
      <c r="C160" s="263" t="s">
        <v>863</v>
      </c>
      <c r="D160" s="263" t="s">
        <v>864</v>
      </c>
      <c r="E160" s="834">
        <v>0</v>
      </c>
      <c r="F160" s="263" t="s">
        <v>865</v>
      </c>
      <c r="G160" s="230" t="s">
        <v>893</v>
      </c>
    </row>
    <row r="161" spans="1:7" s="3" customFormat="1" ht="60">
      <c r="A161" s="170" t="s">
        <v>900</v>
      </c>
      <c r="B161" s="170" t="s">
        <v>901</v>
      </c>
      <c r="C161" s="170" t="s">
        <v>902</v>
      </c>
      <c r="D161" s="170" t="s">
        <v>903</v>
      </c>
      <c r="E161" s="176">
        <v>1</v>
      </c>
      <c r="F161" s="170" t="s">
        <v>904</v>
      </c>
      <c r="G161" s="177" t="s">
        <v>905</v>
      </c>
    </row>
    <row r="162" spans="1:7" s="3" customFormat="1" ht="15.75">
      <c r="A162" s="293" t="s">
        <v>428</v>
      </c>
      <c r="B162" s="294"/>
      <c r="C162" s="294"/>
      <c r="D162" s="294"/>
      <c r="E162" s="294"/>
      <c r="F162" s="294"/>
      <c r="G162" s="344"/>
    </row>
    <row r="163" spans="1:7" s="3" customFormat="1" ht="31.5">
      <c r="A163" s="151" t="s">
        <v>16</v>
      </c>
      <c r="B163" s="151" t="s">
        <v>17</v>
      </c>
      <c r="C163" s="151" t="s">
        <v>18</v>
      </c>
      <c r="D163" s="151" t="s">
        <v>19</v>
      </c>
      <c r="E163" s="151" t="s">
        <v>20</v>
      </c>
      <c r="F163" s="151" t="s">
        <v>181</v>
      </c>
      <c r="G163" s="267" t="s">
        <v>21</v>
      </c>
    </row>
    <row r="164" spans="1:7" s="3" customFormat="1" ht="105">
      <c r="A164" s="170" t="s">
        <v>906</v>
      </c>
      <c r="B164" s="170" t="s">
        <v>862</v>
      </c>
      <c r="C164" s="170" t="s">
        <v>863</v>
      </c>
      <c r="D164" s="170" t="s">
        <v>864</v>
      </c>
      <c r="E164" s="175">
        <v>0.45</v>
      </c>
      <c r="F164" s="170" t="s">
        <v>865</v>
      </c>
      <c r="G164" s="177" t="s">
        <v>866</v>
      </c>
    </row>
    <row r="165" spans="1:7" s="3" customFormat="1" ht="165">
      <c r="A165" s="170" t="s">
        <v>907</v>
      </c>
      <c r="B165" s="170" t="s">
        <v>862</v>
      </c>
      <c r="C165" s="170" t="s">
        <v>863</v>
      </c>
      <c r="D165" s="170" t="s">
        <v>864</v>
      </c>
      <c r="E165" s="175">
        <v>1</v>
      </c>
      <c r="F165" s="170" t="s">
        <v>865</v>
      </c>
      <c r="G165" s="177" t="s">
        <v>866</v>
      </c>
    </row>
    <row r="166" spans="1:7" s="3" customFormat="1" ht="105.75" thickBot="1">
      <c r="A166" s="239" t="s">
        <v>908</v>
      </c>
      <c r="B166" s="239" t="s">
        <v>862</v>
      </c>
      <c r="C166" s="239" t="s">
        <v>863</v>
      </c>
      <c r="D166" s="239" t="s">
        <v>864</v>
      </c>
      <c r="E166" s="833">
        <v>0.85</v>
      </c>
      <c r="F166" s="239" t="s">
        <v>865</v>
      </c>
      <c r="G166" s="836" t="s">
        <v>866</v>
      </c>
    </row>
    <row r="167" spans="1:7" s="3" customFormat="1" ht="135.75" thickTop="1">
      <c r="A167" s="263" t="s">
        <v>909</v>
      </c>
      <c r="B167" s="263" t="s">
        <v>862</v>
      </c>
      <c r="C167" s="263" t="s">
        <v>863</v>
      </c>
      <c r="D167" s="263" t="s">
        <v>864</v>
      </c>
      <c r="E167" s="229">
        <v>1</v>
      </c>
      <c r="F167" s="263" t="s">
        <v>865</v>
      </c>
      <c r="G167" s="230" t="s">
        <v>866</v>
      </c>
    </row>
    <row r="168" spans="1:7" s="3" customFormat="1" ht="15.75">
      <c r="A168" s="293" t="s">
        <v>928</v>
      </c>
      <c r="B168" s="294"/>
      <c r="C168" s="294"/>
      <c r="D168" s="294"/>
      <c r="E168" s="294"/>
      <c r="F168" s="294"/>
      <c r="G168" s="344"/>
    </row>
    <row r="169" spans="1:7" s="3" customFormat="1" ht="31.5">
      <c r="A169" s="151" t="s">
        <v>16</v>
      </c>
      <c r="B169" s="151" t="s">
        <v>17</v>
      </c>
      <c r="C169" s="151" t="s">
        <v>18</v>
      </c>
      <c r="D169" s="151" t="s">
        <v>19</v>
      </c>
      <c r="E169" s="151" t="s">
        <v>20</v>
      </c>
      <c r="F169" s="151" t="s">
        <v>181</v>
      </c>
      <c r="G169" s="267" t="s">
        <v>21</v>
      </c>
    </row>
    <row r="170" spans="1:7" s="3" customFormat="1" ht="75">
      <c r="A170" s="182" t="s">
        <v>929</v>
      </c>
      <c r="B170" s="170" t="s">
        <v>862</v>
      </c>
      <c r="C170" s="170" t="s">
        <v>863</v>
      </c>
      <c r="D170" s="170" t="s">
        <v>864</v>
      </c>
      <c r="E170" s="175">
        <v>0.03</v>
      </c>
      <c r="F170" s="170" t="s">
        <v>865</v>
      </c>
      <c r="G170" s="261" t="s">
        <v>930</v>
      </c>
    </row>
    <row r="171" spans="1:7" s="3" customFormat="1" ht="75">
      <c r="A171" s="170" t="s">
        <v>931</v>
      </c>
      <c r="B171" s="170" t="s">
        <v>862</v>
      </c>
      <c r="C171" s="170" t="s">
        <v>863</v>
      </c>
      <c r="D171" s="170" t="s">
        <v>864</v>
      </c>
      <c r="E171" s="175">
        <v>0.95</v>
      </c>
      <c r="F171" s="170" t="s">
        <v>865</v>
      </c>
      <c r="G171" s="174" t="s">
        <v>866</v>
      </c>
    </row>
    <row r="172" spans="1:7" s="3" customFormat="1" ht="15.75">
      <c r="A172" s="293" t="s">
        <v>910</v>
      </c>
      <c r="B172" s="294"/>
      <c r="C172" s="294"/>
      <c r="D172" s="294"/>
      <c r="E172" s="294"/>
      <c r="F172" s="294"/>
      <c r="G172" s="344"/>
    </row>
    <row r="173" spans="1:7" s="3" customFormat="1" ht="31.5">
      <c r="A173" s="151" t="s">
        <v>16</v>
      </c>
      <c r="B173" s="151" t="s">
        <v>17</v>
      </c>
      <c r="C173" s="151" t="s">
        <v>18</v>
      </c>
      <c r="D173" s="151" t="s">
        <v>19</v>
      </c>
      <c r="E173" s="151" t="s">
        <v>20</v>
      </c>
      <c r="F173" s="151" t="s">
        <v>181</v>
      </c>
      <c r="G173" s="267" t="s">
        <v>21</v>
      </c>
    </row>
    <row r="174" spans="1:7" s="3" customFormat="1" ht="75">
      <c r="A174" s="170" t="s">
        <v>911</v>
      </c>
      <c r="B174" s="170" t="s">
        <v>862</v>
      </c>
      <c r="C174" s="170" t="s">
        <v>863</v>
      </c>
      <c r="D174" s="170" t="s">
        <v>864</v>
      </c>
      <c r="E174" s="175">
        <v>0.6</v>
      </c>
      <c r="F174" s="170" t="s">
        <v>865</v>
      </c>
      <c r="G174" s="177" t="s">
        <v>866</v>
      </c>
    </row>
    <row r="175" spans="1:7" s="3" customFormat="1" ht="75.75" thickBot="1">
      <c r="A175" s="231" t="s">
        <v>912</v>
      </c>
      <c r="B175" s="187" t="s">
        <v>862</v>
      </c>
      <c r="C175" s="187" t="s">
        <v>863</v>
      </c>
      <c r="D175" s="187" t="s">
        <v>864</v>
      </c>
      <c r="E175" s="232">
        <v>0.2</v>
      </c>
      <c r="F175" s="187" t="s">
        <v>865</v>
      </c>
      <c r="G175" s="233" t="s">
        <v>866</v>
      </c>
    </row>
    <row r="176" spans="1:7" s="3" customFormat="1" ht="105">
      <c r="A176" s="224" t="s">
        <v>898</v>
      </c>
      <c r="B176" s="224" t="s">
        <v>862</v>
      </c>
      <c r="C176" s="224" t="s">
        <v>863</v>
      </c>
      <c r="D176" s="224" t="s">
        <v>864</v>
      </c>
      <c r="E176" s="229">
        <v>1</v>
      </c>
      <c r="F176" s="224" t="s">
        <v>865</v>
      </c>
      <c r="G176" s="230" t="s">
        <v>866</v>
      </c>
    </row>
    <row r="177" spans="1:7" ht="60.75" thickBot="1">
      <c r="A177" s="150" t="s">
        <v>913</v>
      </c>
      <c r="B177" s="170" t="s">
        <v>862</v>
      </c>
      <c r="C177" s="170" t="s">
        <v>863</v>
      </c>
      <c r="D177" s="170" t="s">
        <v>864</v>
      </c>
      <c r="E177" s="176">
        <v>0.8</v>
      </c>
      <c r="F177" s="170" t="s">
        <v>865</v>
      </c>
      <c r="G177" s="177" t="s">
        <v>866</v>
      </c>
    </row>
    <row r="178" spans="1:7" s="11" customFormat="1" ht="16.5" thickBot="1">
      <c r="A178" s="739" t="s">
        <v>914</v>
      </c>
      <c r="B178" s="740"/>
      <c r="C178" s="740"/>
      <c r="D178" s="740"/>
      <c r="E178" s="740"/>
      <c r="F178" s="740"/>
      <c r="G178" s="741"/>
    </row>
    <row r="179" spans="1:7" s="11" customFormat="1" ht="31.5">
      <c r="A179" s="52" t="s">
        <v>16</v>
      </c>
      <c r="B179" s="53" t="s">
        <v>17</v>
      </c>
      <c r="C179" s="53" t="s">
        <v>18</v>
      </c>
      <c r="D179" s="54" t="s">
        <v>19</v>
      </c>
      <c r="E179" s="53" t="s">
        <v>20</v>
      </c>
      <c r="F179" s="54" t="s">
        <v>181</v>
      </c>
      <c r="G179" s="55" t="s">
        <v>21</v>
      </c>
    </row>
    <row r="180" spans="1:7" s="11" customFormat="1" ht="210">
      <c r="A180" s="178" t="s">
        <v>915</v>
      </c>
      <c r="B180" s="170" t="s">
        <v>916</v>
      </c>
      <c r="C180" s="170" t="s">
        <v>917</v>
      </c>
      <c r="D180" s="170" t="s">
        <v>903</v>
      </c>
      <c r="E180" s="179">
        <v>1</v>
      </c>
      <c r="F180" s="170" t="s">
        <v>918</v>
      </c>
      <c r="G180" s="180" t="s">
        <v>919</v>
      </c>
    </row>
    <row r="181" spans="1:7" ht="15.75">
      <c r="A181" s="340" t="s">
        <v>98</v>
      </c>
      <c r="B181" s="294"/>
      <c r="C181" s="294"/>
      <c r="D181" s="294"/>
      <c r="E181" s="294"/>
      <c r="F181" s="294"/>
      <c r="G181" s="341"/>
    </row>
    <row r="182" spans="1:7" s="11" customFormat="1" ht="15.75">
      <c r="A182" s="340" t="s">
        <v>389</v>
      </c>
      <c r="B182" s="294"/>
      <c r="C182" s="294"/>
      <c r="D182" s="294"/>
      <c r="E182" s="294"/>
      <c r="F182" s="294"/>
      <c r="G182" s="341"/>
    </row>
    <row r="183" spans="1:7" ht="31.5">
      <c r="A183" s="15" t="s">
        <v>16</v>
      </c>
      <c r="B183" s="37" t="s">
        <v>17</v>
      </c>
      <c r="C183" s="37" t="s">
        <v>18</v>
      </c>
      <c r="D183" s="38" t="s">
        <v>19</v>
      </c>
      <c r="E183" s="37" t="s">
        <v>20</v>
      </c>
      <c r="F183" s="38" t="s">
        <v>181</v>
      </c>
      <c r="G183" s="78" t="s">
        <v>21</v>
      </c>
    </row>
    <row r="184" spans="1:7" s="11" customFormat="1" ht="105.75" thickBot="1">
      <c r="A184" s="235" t="s">
        <v>99</v>
      </c>
      <c r="B184" s="236" t="s">
        <v>135</v>
      </c>
      <c r="C184" s="235" t="s">
        <v>757</v>
      </c>
      <c r="D184" s="235" t="s">
        <v>110</v>
      </c>
      <c r="E184" s="237">
        <v>1</v>
      </c>
      <c r="F184" s="235" t="s">
        <v>751</v>
      </c>
      <c r="G184" s="235" t="s">
        <v>752</v>
      </c>
    </row>
    <row r="185" spans="1:7" s="11" customFormat="1" ht="409.5">
      <c r="A185" s="167" t="s">
        <v>100</v>
      </c>
      <c r="B185" s="234" t="s">
        <v>136</v>
      </c>
      <c r="C185" s="167" t="s">
        <v>137</v>
      </c>
      <c r="D185" s="167" t="s">
        <v>110</v>
      </c>
      <c r="E185" s="168">
        <v>1</v>
      </c>
      <c r="F185" s="167" t="s">
        <v>753</v>
      </c>
      <c r="G185" s="167" t="s">
        <v>754</v>
      </c>
    </row>
    <row r="186" spans="1:7" s="11" customFormat="1" ht="105">
      <c r="A186" s="157" t="s">
        <v>384</v>
      </c>
      <c r="B186" s="126" t="s">
        <v>136</v>
      </c>
      <c r="C186" s="157" t="s">
        <v>385</v>
      </c>
      <c r="D186" s="157" t="s">
        <v>386</v>
      </c>
      <c r="E186" s="159">
        <v>1</v>
      </c>
      <c r="F186" s="157" t="s">
        <v>387</v>
      </c>
      <c r="G186" s="157" t="s">
        <v>388</v>
      </c>
    </row>
    <row r="187" spans="1:7" ht="37.5" customHeight="1">
      <c r="A187" s="157" t="s">
        <v>178</v>
      </c>
      <c r="B187" s="126" t="s">
        <v>179</v>
      </c>
      <c r="C187" s="157" t="s">
        <v>758</v>
      </c>
      <c r="D187" s="157" t="s">
        <v>110</v>
      </c>
      <c r="E187" s="159">
        <v>1</v>
      </c>
      <c r="F187" s="157" t="s">
        <v>268</v>
      </c>
      <c r="G187" s="157" t="s">
        <v>180</v>
      </c>
    </row>
    <row r="188" spans="1:7" s="11" customFormat="1" ht="105.75" thickBot="1">
      <c r="A188" s="235" t="s">
        <v>269</v>
      </c>
      <c r="B188" s="236" t="s">
        <v>270</v>
      </c>
      <c r="C188" s="235" t="s">
        <v>271</v>
      </c>
      <c r="D188" s="235" t="s">
        <v>110</v>
      </c>
      <c r="E188" s="237">
        <v>1</v>
      </c>
      <c r="F188" s="235" t="s">
        <v>755</v>
      </c>
      <c r="G188" s="235" t="s">
        <v>492</v>
      </c>
    </row>
    <row r="189" spans="1:7" ht="45">
      <c r="A189" s="167" t="s">
        <v>272</v>
      </c>
      <c r="B189" s="234" t="s">
        <v>109</v>
      </c>
      <c r="C189" s="167" t="s">
        <v>273</v>
      </c>
      <c r="D189" s="167" t="s">
        <v>274</v>
      </c>
      <c r="E189" s="168" t="s">
        <v>86</v>
      </c>
      <c r="F189" s="167" t="s">
        <v>756</v>
      </c>
      <c r="G189" s="167" t="s">
        <v>275</v>
      </c>
    </row>
    <row r="190" spans="1:7" s="11" customFormat="1" ht="15.75">
      <c r="A190" s="340" t="s">
        <v>276</v>
      </c>
      <c r="B190" s="294"/>
      <c r="C190" s="294"/>
      <c r="D190" s="294"/>
      <c r="E190" s="294"/>
      <c r="F190" s="294"/>
      <c r="G190" s="341"/>
    </row>
    <row r="191" spans="1:7" ht="31.5">
      <c r="A191" s="15" t="s">
        <v>16</v>
      </c>
      <c r="B191" s="37" t="s">
        <v>17</v>
      </c>
      <c r="C191" s="37" t="s">
        <v>18</v>
      </c>
      <c r="D191" s="38" t="s">
        <v>19</v>
      </c>
      <c r="E191" s="37" t="s">
        <v>20</v>
      </c>
      <c r="F191" s="38" t="s">
        <v>181</v>
      </c>
      <c r="G191" s="78" t="s">
        <v>21</v>
      </c>
    </row>
    <row r="192" spans="1:7" s="11" customFormat="1" ht="225">
      <c r="A192" s="157" t="s">
        <v>277</v>
      </c>
      <c r="B192" s="157" t="s">
        <v>431</v>
      </c>
      <c r="C192" s="157" t="s">
        <v>759</v>
      </c>
      <c r="D192" s="157" t="s">
        <v>760</v>
      </c>
      <c r="E192" s="160">
        <v>1</v>
      </c>
      <c r="F192" s="157" t="s">
        <v>761</v>
      </c>
      <c r="G192" s="157" t="s">
        <v>764</v>
      </c>
    </row>
    <row r="193" spans="1:7" s="11" customFormat="1" ht="150">
      <c r="A193" s="157" t="s">
        <v>277</v>
      </c>
      <c r="B193" s="157" t="s">
        <v>431</v>
      </c>
      <c r="C193" s="157" t="s">
        <v>759</v>
      </c>
      <c r="D193" s="157" t="s">
        <v>760</v>
      </c>
      <c r="E193" s="160">
        <v>1</v>
      </c>
      <c r="F193" s="157" t="s">
        <v>761</v>
      </c>
      <c r="G193" s="157" t="s">
        <v>762</v>
      </c>
    </row>
    <row r="194" spans="1:7" s="11" customFormat="1" ht="150">
      <c r="A194" s="157" t="s">
        <v>277</v>
      </c>
      <c r="B194" s="157" t="s">
        <v>431</v>
      </c>
      <c r="C194" s="157" t="s">
        <v>759</v>
      </c>
      <c r="D194" s="157" t="s">
        <v>760</v>
      </c>
      <c r="E194" s="160">
        <v>1</v>
      </c>
      <c r="F194" s="157" t="s">
        <v>761</v>
      </c>
      <c r="G194" s="157" t="s">
        <v>763</v>
      </c>
    </row>
    <row r="195" spans="1:7" s="11" customFormat="1" ht="15.75">
      <c r="A195" s="340" t="s">
        <v>101</v>
      </c>
      <c r="B195" s="294"/>
      <c r="C195" s="294"/>
      <c r="D195" s="294"/>
      <c r="E195" s="294"/>
      <c r="F195" s="294"/>
      <c r="G195" s="341"/>
    </row>
    <row r="196" spans="1:7" s="11" customFormat="1" ht="31.5">
      <c r="A196" s="15" t="s">
        <v>16</v>
      </c>
      <c r="B196" s="37" t="s">
        <v>17</v>
      </c>
      <c r="C196" s="37" t="s">
        <v>18</v>
      </c>
      <c r="D196" s="38" t="s">
        <v>19</v>
      </c>
      <c r="E196" s="37" t="s">
        <v>20</v>
      </c>
      <c r="F196" s="38" t="s">
        <v>181</v>
      </c>
      <c r="G196" s="78" t="s">
        <v>21</v>
      </c>
    </row>
    <row r="197" spans="1:7" s="11" customFormat="1" ht="75">
      <c r="A197" s="157" t="s">
        <v>102</v>
      </c>
      <c r="B197" s="157" t="s">
        <v>107</v>
      </c>
      <c r="C197" s="157" t="s">
        <v>765</v>
      </c>
      <c r="D197" s="128" t="s">
        <v>498</v>
      </c>
      <c r="E197" s="159">
        <v>0.5</v>
      </c>
      <c r="F197" s="157" t="s">
        <v>493</v>
      </c>
      <c r="G197" s="157" t="s">
        <v>494</v>
      </c>
    </row>
    <row r="198" spans="1:7" s="11" customFormat="1" ht="84.75" customHeight="1">
      <c r="A198" s="157" t="s">
        <v>278</v>
      </c>
      <c r="B198" s="157" t="s">
        <v>135</v>
      </c>
      <c r="C198" s="157" t="s">
        <v>279</v>
      </c>
      <c r="D198" s="128" t="s">
        <v>498</v>
      </c>
      <c r="E198" s="159">
        <v>0.8</v>
      </c>
      <c r="F198" s="157" t="s">
        <v>138</v>
      </c>
      <c r="G198" s="157" t="s">
        <v>495</v>
      </c>
    </row>
    <row r="199" spans="1:7" s="11" customFormat="1" ht="105">
      <c r="A199" s="161" t="s">
        <v>280</v>
      </c>
      <c r="B199" s="161" t="s">
        <v>109</v>
      </c>
      <c r="C199" s="161" t="s">
        <v>766</v>
      </c>
      <c r="D199" s="128" t="s">
        <v>498</v>
      </c>
      <c r="E199" s="162">
        <v>0.39</v>
      </c>
      <c r="F199" s="161" t="s">
        <v>767</v>
      </c>
      <c r="G199" s="273" t="s">
        <v>768</v>
      </c>
    </row>
    <row r="200" spans="1:7" ht="60">
      <c r="A200" s="157" t="s">
        <v>496</v>
      </c>
      <c r="B200" s="128" t="s">
        <v>135</v>
      </c>
      <c r="C200" s="157" t="s">
        <v>497</v>
      </c>
      <c r="D200" s="128" t="s">
        <v>498</v>
      </c>
      <c r="E200" s="159">
        <v>0.17</v>
      </c>
      <c r="F200" s="161" t="s">
        <v>769</v>
      </c>
      <c r="G200" s="273" t="s">
        <v>768</v>
      </c>
    </row>
    <row r="201" spans="1:7" ht="75">
      <c r="A201" s="157" t="s">
        <v>770</v>
      </c>
      <c r="B201" s="128" t="s">
        <v>135</v>
      </c>
      <c r="C201" s="63" t="s">
        <v>771</v>
      </c>
      <c r="D201" s="128" t="s">
        <v>498</v>
      </c>
      <c r="E201" s="159">
        <v>0.8</v>
      </c>
      <c r="F201" s="128" t="s">
        <v>772</v>
      </c>
      <c r="G201" s="157"/>
    </row>
    <row r="202" spans="1:7" ht="60">
      <c r="A202" s="157" t="s">
        <v>499</v>
      </c>
      <c r="B202" s="128" t="s">
        <v>135</v>
      </c>
      <c r="C202" s="63" t="s">
        <v>500</v>
      </c>
      <c r="D202" s="128" t="s">
        <v>498</v>
      </c>
      <c r="E202" s="163">
        <v>1</v>
      </c>
      <c r="F202" s="128" t="s">
        <v>501</v>
      </c>
      <c r="G202" s="264" t="s">
        <v>773</v>
      </c>
    </row>
    <row r="203" spans="1:7" s="11" customFormat="1" ht="15.75">
      <c r="A203" s="293" t="s">
        <v>281</v>
      </c>
      <c r="B203" s="294"/>
      <c r="C203" s="294"/>
      <c r="D203" s="294"/>
      <c r="E203" s="294"/>
      <c r="F203" s="294"/>
      <c r="G203" s="294"/>
    </row>
    <row r="204" spans="1:7" s="11" customFormat="1" ht="31.5">
      <c r="A204" s="52" t="s">
        <v>16</v>
      </c>
      <c r="B204" s="53" t="s">
        <v>17</v>
      </c>
      <c r="C204" s="53" t="s">
        <v>18</v>
      </c>
      <c r="D204" s="54" t="s">
        <v>19</v>
      </c>
      <c r="E204" s="53" t="s">
        <v>20</v>
      </c>
      <c r="F204" s="54" t="s">
        <v>181</v>
      </c>
      <c r="G204" s="55" t="s">
        <v>21</v>
      </c>
    </row>
    <row r="205" spans="1:7" s="11" customFormat="1" ht="93.75" customHeight="1">
      <c r="A205" s="157" t="s">
        <v>282</v>
      </c>
      <c r="B205" s="157" t="s">
        <v>283</v>
      </c>
      <c r="C205" s="157" t="s">
        <v>284</v>
      </c>
      <c r="D205" s="157" t="s">
        <v>285</v>
      </c>
      <c r="E205" s="159">
        <v>1</v>
      </c>
      <c r="F205" s="157" t="s">
        <v>286</v>
      </c>
      <c r="G205" s="157" t="s">
        <v>287</v>
      </c>
    </row>
    <row r="206" spans="1:7" s="11" customFormat="1" ht="81.75" customHeight="1">
      <c r="A206" s="157" t="s">
        <v>282</v>
      </c>
      <c r="B206" s="157" t="s">
        <v>288</v>
      </c>
      <c r="C206" s="157" t="s">
        <v>284</v>
      </c>
      <c r="D206" s="157" t="s">
        <v>285</v>
      </c>
      <c r="E206" s="159">
        <v>1</v>
      </c>
      <c r="F206" s="157" t="s">
        <v>286</v>
      </c>
      <c r="G206" s="157" t="s">
        <v>287</v>
      </c>
    </row>
    <row r="207" spans="1:7" s="11" customFormat="1" ht="84" customHeight="1">
      <c r="A207" s="157" t="s">
        <v>282</v>
      </c>
      <c r="B207" s="157" t="s">
        <v>289</v>
      </c>
      <c r="C207" s="157" t="s">
        <v>284</v>
      </c>
      <c r="D207" s="157" t="s">
        <v>285</v>
      </c>
      <c r="E207" s="159">
        <v>1</v>
      </c>
      <c r="F207" s="157" t="s">
        <v>286</v>
      </c>
      <c r="G207" s="157" t="s">
        <v>502</v>
      </c>
    </row>
    <row r="208" spans="1:7" s="11" customFormat="1" ht="15.75">
      <c r="A208" s="643" t="s">
        <v>439</v>
      </c>
      <c r="B208" s="574"/>
      <c r="C208" s="574"/>
      <c r="D208" s="574"/>
      <c r="E208" s="574"/>
      <c r="F208" s="574"/>
      <c r="G208" s="644"/>
    </row>
    <row r="209" spans="1:7" s="11" customFormat="1" ht="31.5">
      <c r="A209" s="95" t="s">
        <v>16</v>
      </c>
      <c r="B209" s="96" t="s">
        <v>17</v>
      </c>
      <c r="C209" s="96" t="s">
        <v>18</v>
      </c>
      <c r="D209" s="97" t="s">
        <v>19</v>
      </c>
      <c r="E209" s="96" t="s">
        <v>20</v>
      </c>
      <c r="F209" s="97" t="s">
        <v>181</v>
      </c>
      <c r="G209" s="156" t="s">
        <v>21</v>
      </c>
    </row>
    <row r="210" spans="1:7" s="11" customFormat="1" ht="45">
      <c r="A210" s="157" t="s">
        <v>433</v>
      </c>
      <c r="B210" s="157" t="s">
        <v>774</v>
      </c>
      <c r="C210" s="157" t="s">
        <v>775</v>
      </c>
      <c r="D210" s="157" t="s">
        <v>432</v>
      </c>
      <c r="E210" s="159">
        <v>0.02</v>
      </c>
      <c r="F210" s="157" t="s">
        <v>434</v>
      </c>
      <c r="G210" s="157" t="s">
        <v>776</v>
      </c>
    </row>
    <row r="211" spans="1:7" ht="105">
      <c r="A211" s="157" t="s">
        <v>435</v>
      </c>
      <c r="B211" s="157" t="s">
        <v>436</v>
      </c>
      <c r="C211" s="164" t="s">
        <v>777</v>
      </c>
      <c r="D211" s="157" t="s">
        <v>437</v>
      </c>
      <c r="E211" s="159">
        <v>0.05</v>
      </c>
      <c r="F211" s="157" t="s">
        <v>434</v>
      </c>
      <c r="G211" s="268" t="s">
        <v>438</v>
      </c>
    </row>
    <row r="212" spans="1:7" s="11" customFormat="1" ht="15.75">
      <c r="A212" s="276" t="s">
        <v>103</v>
      </c>
      <c r="B212" s="277"/>
      <c r="C212" s="277"/>
      <c r="D212" s="277"/>
      <c r="E212" s="277"/>
      <c r="F212" s="277"/>
      <c r="G212" s="278"/>
    </row>
    <row r="213" spans="1:7" ht="31.5">
      <c r="A213" s="15" t="s">
        <v>16</v>
      </c>
      <c r="B213" s="37" t="s">
        <v>17</v>
      </c>
      <c r="C213" s="37" t="s">
        <v>18</v>
      </c>
      <c r="D213" s="38" t="s">
        <v>19</v>
      </c>
      <c r="E213" s="37" t="s">
        <v>20</v>
      </c>
      <c r="F213" s="38" t="s">
        <v>181</v>
      </c>
      <c r="G213" s="78" t="s">
        <v>21</v>
      </c>
    </row>
    <row r="214" spans="1:7" ht="167.25" customHeight="1">
      <c r="A214" s="295" t="s">
        <v>778</v>
      </c>
      <c r="B214" s="295" t="s">
        <v>779</v>
      </c>
      <c r="C214" s="157" t="s">
        <v>723</v>
      </c>
      <c r="D214" s="157" t="s">
        <v>726</v>
      </c>
      <c r="E214" s="159">
        <v>0.5</v>
      </c>
      <c r="F214" s="157" t="s">
        <v>780</v>
      </c>
      <c r="G214" s="157" t="s">
        <v>727</v>
      </c>
    </row>
    <row r="215" spans="1:7" s="11" customFormat="1" ht="222" customHeight="1">
      <c r="A215" s="296"/>
      <c r="B215" s="296"/>
      <c r="C215" s="157" t="s">
        <v>724</v>
      </c>
      <c r="D215" s="157" t="s">
        <v>726</v>
      </c>
      <c r="E215" s="159">
        <v>0.5</v>
      </c>
      <c r="F215" s="157" t="s">
        <v>781</v>
      </c>
      <c r="G215" s="157" t="s">
        <v>782</v>
      </c>
    </row>
    <row r="216" spans="1:7" ht="306" customHeight="1">
      <c r="A216" s="296"/>
      <c r="B216" s="296"/>
      <c r="C216" s="157" t="s">
        <v>725</v>
      </c>
      <c r="D216" s="157" t="s">
        <v>728</v>
      </c>
      <c r="E216" s="159">
        <v>0.5</v>
      </c>
      <c r="F216" s="157" t="s">
        <v>783</v>
      </c>
      <c r="G216" s="264" t="s">
        <v>784</v>
      </c>
    </row>
    <row r="217" spans="1:7" ht="201" customHeight="1">
      <c r="A217" s="296"/>
      <c r="B217" s="296"/>
      <c r="C217" s="165" t="s">
        <v>785</v>
      </c>
      <c r="D217" s="165" t="s">
        <v>786</v>
      </c>
      <c r="E217" s="166">
        <v>0.5</v>
      </c>
      <c r="F217" s="157" t="s">
        <v>729</v>
      </c>
      <c r="G217" s="273" t="s">
        <v>787</v>
      </c>
    </row>
    <row r="218" spans="1:7" s="11" customFormat="1" ht="15.75">
      <c r="A218" s="293" t="s">
        <v>788</v>
      </c>
      <c r="B218" s="294"/>
      <c r="C218" s="294"/>
      <c r="D218" s="294"/>
      <c r="E218" s="294"/>
      <c r="F218" s="294"/>
      <c r="G218" s="294"/>
    </row>
    <row r="219" spans="1:7" s="11" customFormat="1" ht="31.5">
      <c r="A219" s="15" t="s">
        <v>16</v>
      </c>
      <c r="B219" s="37" t="s">
        <v>17</v>
      </c>
      <c r="C219" s="37" t="s">
        <v>18</v>
      </c>
      <c r="D219" s="38" t="s">
        <v>19</v>
      </c>
      <c r="E219" s="37" t="s">
        <v>20</v>
      </c>
      <c r="F219" s="38" t="s">
        <v>181</v>
      </c>
      <c r="G219" s="78" t="s">
        <v>21</v>
      </c>
    </row>
    <row r="220" spans="1:7" s="11" customFormat="1" ht="135.75" thickBot="1">
      <c r="A220" s="187" t="s">
        <v>392</v>
      </c>
      <c r="B220" s="187" t="s">
        <v>393</v>
      </c>
      <c r="C220" s="187" t="s">
        <v>390</v>
      </c>
      <c r="D220" s="187" t="s">
        <v>110</v>
      </c>
      <c r="E220" s="238">
        <v>1</v>
      </c>
      <c r="F220" s="187" t="s">
        <v>391</v>
      </c>
      <c r="G220" s="187" t="s">
        <v>394</v>
      </c>
    </row>
    <row r="221" spans="1:7" s="11" customFormat="1" ht="15.75">
      <c r="A221" s="276" t="s">
        <v>395</v>
      </c>
      <c r="B221" s="277"/>
      <c r="C221" s="277"/>
      <c r="D221" s="277"/>
      <c r="E221" s="277"/>
      <c r="F221" s="277"/>
      <c r="G221" s="278"/>
    </row>
    <row r="222" spans="1:7" s="11" customFormat="1" ht="31.5">
      <c r="A222" s="15" t="s">
        <v>16</v>
      </c>
      <c r="B222" s="37" t="s">
        <v>17</v>
      </c>
      <c r="C222" s="37" t="s">
        <v>18</v>
      </c>
      <c r="D222" s="38" t="s">
        <v>19</v>
      </c>
      <c r="E222" s="37" t="s">
        <v>20</v>
      </c>
      <c r="F222" s="38" t="s">
        <v>181</v>
      </c>
      <c r="G222" s="78" t="s">
        <v>21</v>
      </c>
    </row>
    <row r="223" spans="1:7" s="11" customFormat="1" ht="45">
      <c r="A223" s="170" t="s">
        <v>441</v>
      </c>
      <c r="B223" s="170" t="s">
        <v>440</v>
      </c>
      <c r="C223" s="170" t="s">
        <v>503</v>
      </c>
      <c r="D223" s="170" t="s">
        <v>274</v>
      </c>
      <c r="E223" s="169">
        <v>1</v>
      </c>
      <c r="F223" s="170" t="s">
        <v>391</v>
      </c>
      <c r="G223" s="261" t="s">
        <v>504</v>
      </c>
    </row>
    <row r="224" spans="1:7" s="11" customFormat="1" ht="15.75">
      <c r="A224" s="340" t="s">
        <v>396</v>
      </c>
      <c r="B224" s="294"/>
      <c r="C224" s="294"/>
      <c r="D224" s="294"/>
      <c r="E224" s="294"/>
      <c r="F224" s="294"/>
      <c r="G224" s="341"/>
    </row>
    <row r="225" spans="1:7" s="11" customFormat="1" ht="15.75">
      <c r="A225" s="340" t="s">
        <v>104</v>
      </c>
      <c r="B225" s="294"/>
      <c r="C225" s="294"/>
      <c r="D225" s="294"/>
      <c r="E225" s="294"/>
      <c r="F225" s="294"/>
      <c r="G225" s="341"/>
    </row>
    <row r="226" spans="1:7" s="11" customFormat="1" ht="31.5">
      <c r="A226" s="15" t="s">
        <v>16</v>
      </c>
      <c r="B226" s="37" t="s">
        <v>17</v>
      </c>
      <c r="C226" s="37" t="s">
        <v>18</v>
      </c>
      <c r="D226" s="38" t="s">
        <v>19</v>
      </c>
      <c r="E226" s="37" t="s">
        <v>20</v>
      </c>
      <c r="F226" s="38" t="s">
        <v>181</v>
      </c>
      <c r="G226" s="78" t="s">
        <v>21</v>
      </c>
    </row>
    <row r="227" spans="1:7" s="11" customFormat="1" ht="120">
      <c r="A227" s="170" t="s">
        <v>105</v>
      </c>
      <c r="B227" s="170" t="s">
        <v>108</v>
      </c>
      <c r="C227" s="169">
        <v>1</v>
      </c>
      <c r="D227" s="170" t="s">
        <v>111</v>
      </c>
      <c r="E227" s="169">
        <v>1</v>
      </c>
      <c r="F227" s="170" t="s">
        <v>789</v>
      </c>
      <c r="G227" s="261" t="s">
        <v>752</v>
      </c>
    </row>
    <row r="228" spans="1:7" s="11" customFormat="1" ht="120">
      <c r="A228" s="170" t="s">
        <v>296</v>
      </c>
      <c r="B228" s="170" t="s">
        <v>790</v>
      </c>
      <c r="C228" s="169">
        <v>1</v>
      </c>
      <c r="D228" s="170" t="s">
        <v>110</v>
      </c>
      <c r="E228" s="169">
        <v>1</v>
      </c>
      <c r="F228" s="170" t="s">
        <v>791</v>
      </c>
      <c r="G228" s="261" t="s">
        <v>792</v>
      </c>
    </row>
    <row r="229" spans="1:7" s="11" customFormat="1" ht="30">
      <c r="A229" s="170" t="s">
        <v>106</v>
      </c>
      <c r="B229" s="170" t="s">
        <v>139</v>
      </c>
      <c r="C229" s="169">
        <v>1</v>
      </c>
      <c r="D229" s="170" t="s">
        <v>111</v>
      </c>
      <c r="E229" s="169">
        <v>1</v>
      </c>
      <c r="F229" s="170" t="s">
        <v>793</v>
      </c>
      <c r="G229" s="261" t="s">
        <v>794</v>
      </c>
    </row>
    <row r="230" spans="1:7" s="11" customFormat="1" ht="105">
      <c r="A230" s="170" t="s">
        <v>795</v>
      </c>
      <c r="B230" s="170" t="s">
        <v>796</v>
      </c>
      <c r="C230" s="169">
        <v>1</v>
      </c>
      <c r="D230" s="170" t="s">
        <v>797</v>
      </c>
      <c r="E230" s="169">
        <v>1</v>
      </c>
      <c r="F230" s="170" t="s">
        <v>798</v>
      </c>
      <c r="G230" s="261" t="s">
        <v>799</v>
      </c>
    </row>
    <row r="231" spans="1:7" s="11" customFormat="1" ht="107.25" customHeight="1" thickBot="1">
      <c r="A231" s="239" t="s">
        <v>800</v>
      </c>
      <c r="B231" s="239" t="s">
        <v>796</v>
      </c>
      <c r="C231" s="240">
        <v>1</v>
      </c>
      <c r="D231" s="239" t="s">
        <v>797</v>
      </c>
      <c r="E231" s="240">
        <v>1</v>
      </c>
      <c r="F231" s="239" t="s">
        <v>801</v>
      </c>
      <c r="G231" s="837" t="s">
        <v>1062</v>
      </c>
    </row>
    <row r="232" spans="1:7" s="11" customFormat="1" ht="90.75" customHeight="1" thickTop="1">
      <c r="A232" s="263" t="s">
        <v>802</v>
      </c>
      <c r="B232" s="263" t="s">
        <v>796</v>
      </c>
      <c r="C232" s="225">
        <v>1</v>
      </c>
      <c r="D232" s="263" t="s">
        <v>797</v>
      </c>
      <c r="E232" s="225">
        <v>1</v>
      </c>
      <c r="F232" s="263" t="s">
        <v>801</v>
      </c>
      <c r="G232" s="263" t="s">
        <v>803</v>
      </c>
    </row>
    <row r="233" spans="1:7" s="11" customFormat="1" ht="90">
      <c r="A233" s="170" t="s">
        <v>804</v>
      </c>
      <c r="B233" s="170" t="s">
        <v>805</v>
      </c>
      <c r="C233" s="169">
        <v>1</v>
      </c>
      <c r="D233" s="170" t="s">
        <v>806</v>
      </c>
      <c r="E233" s="169">
        <v>1</v>
      </c>
      <c r="F233" s="170" t="s">
        <v>807</v>
      </c>
      <c r="G233" s="261" t="s">
        <v>808</v>
      </c>
    </row>
    <row r="234" spans="1:7" s="11" customFormat="1" ht="309" customHeight="1">
      <c r="A234" s="838" t="s">
        <v>1063</v>
      </c>
      <c r="B234" s="840" t="s">
        <v>107</v>
      </c>
      <c r="C234" s="839">
        <v>1</v>
      </c>
      <c r="D234" s="726" t="s">
        <v>505</v>
      </c>
      <c r="E234" s="839">
        <v>1</v>
      </c>
      <c r="F234" s="726" t="s">
        <v>809</v>
      </c>
      <c r="G234" s="726" t="s">
        <v>810</v>
      </c>
    </row>
    <row r="235" spans="1:7" s="11" customFormat="1" ht="323.25" customHeight="1">
      <c r="A235" s="838"/>
      <c r="B235" s="840"/>
      <c r="C235" s="839"/>
      <c r="D235" s="726"/>
      <c r="E235" s="839"/>
      <c r="F235" s="726"/>
      <c r="G235" s="726"/>
    </row>
    <row r="236" spans="1:7" s="11" customFormat="1" ht="15.75">
      <c r="A236" s="340" t="s">
        <v>294</v>
      </c>
      <c r="B236" s="294"/>
      <c r="C236" s="294"/>
      <c r="D236" s="294"/>
      <c r="E236" s="294"/>
      <c r="F236" s="294"/>
      <c r="G236" s="341"/>
    </row>
    <row r="237" spans="1:7" s="11" customFormat="1" ht="31.5">
      <c r="A237" s="15" t="s">
        <v>16</v>
      </c>
      <c r="B237" s="37" t="s">
        <v>17</v>
      </c>
      <c r="C237" s="37" t="s">
        <v>18</v>
      </c>
      <c r="D237" s="38" t="s">
        <v>19</v>
      </c>
      <c r="E237" s="37" t="s">
        <v>20</v>
      </c>
      <c r="F237" s="38" t="s">
        <v>181</v>
      </c>
      <c r="G237" s="78" t="s">
        <v>21</v>
      </c>
    </row>
    <row r="238" spans="1:7" s="11" customFormat="1" ht="60.75" thickBot="1">
      <c r="A238" s="187" t="s">
        <v>140</v>
      </c>
      <c r="B238" s="187" t="s">
        <v>141</v>
      </c>
      <c r="C238" s="187" t="s">
        <v>811</v>
      </c>
      <c r="D238" s="187" t="s">
        <v>142</v>
      </c>
      <c r="E238" s="238">
        <v>1</v>
      </c>
      <c r="F238" s="187" t="s">
        <v>812</v>
      </c>
      <c r="G238" s="187" t="s">
        <v>295</v>
      </c>
    </row>
    <row r="239" spans="1:7" s="11" customFormat="1" ht="15.75">
      <c r="A239" s="276" t="s">
        <v>420</v>
      </c>
      <c r="B239" s="277"/>
      <c r="C239" s="277"/>
      <c r="D239" s="277"/>
      <c r="E239" s="277"/>
      <c r="F239" s="277"/>
      <c r="G239" s="278"/>
    </row>
    <row r="240" spans="1:7" s="11" customFormat="1" ht="31.5">
      <c r="A240" s="15" t="s">
        <v>16</v>
      </c>
      <c r="B240" s="37" t="s">
        <v>17</v>
      </c>
      <c r="C240" s="37" t="s">
        <v>18</v>
      </c>
      <c r="D240" s="38" t="s">
        <v>19</v>
      </c>
      <c r="E240" s="37" t="s">
        <v>20</v>
      </c>
      <c r="F240" s="38" t="s">
        <v>181</v>
      </c>
      <c r="G240" s="78" t="s">
        <v>21</v>
      </c>
    </row>
    <row r="241" spans="1:7" s="11" customFormat="1" ht="60">
      <c r="A241" s="170" t="s">
        <v>442</v>
      </c>
      <c r="B241" s="170" t="s">
        <v>109</v>
      </c>
      <c r="C241" s="170" t="s">
        <v>813</v>
      </c>
      <c r="D241" s="170" t="s">
        <v>274</v>
      </c>
      <c r="E241" s="169">
        <v>1</v>
      </c>
      <c r="F241" s="170" t="s">
        <v>506</v>
      </c>
      <c r="G241" s="261" t="s">
        <v>397</v>
      </c>
    </row>
    <row r="242" spans="1:7" s="11" customFormat="1" ht="45">
      <c r="A242" s="170" t="s">
        <v>398</v>
      </c>
      <c r="B242" s="170" t="s">
        <v>399</v>
      </c>
      <c r="C242" s="169" t="s">
        <v>752</v>
      </c>
      <c r="D242" s="170" t="s">
        <v>400</v>
      </c>
      <c r="E242" s="169">
        <v>1</v>
      </c>
      <c r="F242" s="170" t="s">
        <v>507</v>
      </c>
      <c r="G242" s="261" t="s">
        <v>401</v>
      </c>
    </row>
    <row r="243" spans="1:7" s="11" customFormat="1" ht="43.5" customHeight="1">
      <c r="A243" s="170" t="s">
        <v>402</v>
      </c>
      <c r="B243" s="170" t="s">
        <v>403</v>
      </c>
      <c r="C243" s="169">
        <v>1</v>
      </c>
      <c r="D243" s="170" t="s">
        <v>404</v>
      </c>
      <c r="E243" s="169">
        <v>1</v>
      </c>
      <c r="F243" s="170" t="s">
        <v>508</v>
      </c>
      <c r="G243" s="261" t="s">
        <v>814</v>
      </c>
    </row>
    <row r="244" spans="1:7" s="11" customFormat="1" ht="60">
      <c r="A244" s="170" t="s">
        <v>290</v>
      </c>
      <c r="B244" s="170" t="s">
        <v>109</v>
      </c>
      <c r="C244" s="170" t="s">
        <v>291</v>
      </c>
      <c r="D244" s="170" t="s">
        <v>292</v>
      </c>
      <c r="E244" s="169">
        <v>1</v>
      </c>
      <c r="F244" s="170" t="s">
        <v>815</v>
      </c>
      <c r="G244" s="261" t="s">
        <v>293</v>
      </c>
    </row>
    <row r="245" spans="1:7" s="11" customFormat="1" ht="45">
      <c r="A245" s="170" t="s">
        <v>405</v>
      </c>
      <c r="B245" s="170" t="s">
        <v>135</v>
      </c>
      <c r="C245" s="169" t="s">
        <v>777</v>
      </c>
      <c r="D245" s="170" t="s">
        <v>406</v>
      </c>
      <c r="E245" s="169">
        <v>1</v>
      </c>
      <c r="F245" s="170" t="s">
        <v>816</v>
      </c>
      <c r="G245" s="261" t="s">
        <v>407</v>
      </c>
    </row>
    <row r="246" spans="1:7" s="11" customFormat="1" ht="95.25" customHeight="1">
      <c r="A246" s="170" t="s">
        <v>408</v>
      </c>
      <c r="B246" s="170" t="s">
        <v>409</v>
      </c>
      <c r="C246" s="169" t="s">
        <v>752</v>
      </c>
      <c r="D246" s="170" t="s">
        <v>410</v>
      </c>
      <c r="E246" s="169">
        <v>1</v>
      </c>
      <c r="F246" s="170" t="s">
        <v>509</v>
      </c>
      <c r="G246" s="261" t="s">
        <v>411</v>
      </c>
    </row>
    <row r="247" spans="1:7" s="11" customFormat="1" ht="103.5" customHeight="1">
      <c r="A247" s="170" t="s">
        <v>412</v>
      </c>
      <c r="B247" s="170" t="s">
        <v>413</v>
      </c>
      <c r="C247" s="170" t="s">
        <v>777</v>
      </c>
      <c r="D247" s="170" t="s">
        <v>414</v>
      </c>
      <c r="E247" s="169">
        <v>1</v>
      </c>
      <c r="F247" s="170" t="s">
        <v>817</v>
      </c>
      <c r="G247" s="261" t="s">
        <v>415</v>
      </c>
    </row>
    <row r="248" spans="1:7" s="11" customFormat="1" ht="42" customHeight="1">
      <c r="A248" s="170" t="s">
        <v>416</v>
      </c>
      <c r="B248" s="170" t="s">
        <v>417</v>
      </c>
      <c r="C248" s="170" t="s">
        <v>777</v>
      </c>
      <c r="D248" s="170" t="s">
        <v>418</v>
      </c>
      <c r="E248" s="169">
        <v>1</v>
      </c>
      <c r="F248" s="170" t="s">
        <v>510</v>
      </c>
      <c r="G248" s="261" t="s">
        <v>419</v>
      </c>
    </row>
    <row r="249" spans="1:7" s="11" customFormat="1" ht="45">
      <c r="A249" s="170" t="s">
        <v>443</v>
      </c>
      <c r="B249" s="170" t="s">
        <v>444</v>
      </c>
      <c r="C249" s="170" t="s">
        <v>777</v>
      </c>
      <c r="D249" s="170" t="s">
        <v>418</v>
      </c>
      <c r="E249" s="169">
        <v>1</v>
      </c>
      <c r="F249" s="170" t="s">
        <v>818</v>
      </c>
      <c r="G249" s="261" t="s">
        <v>419</v>
      </c>
    </row>
    <row r="250" spans="1:7" s="11" customFormat="1" ht="30">
      <c r="A250" s="170" t="s">
        <v>511</v>
      </c>
      <c r="B250" s="170" t="s">
        <v>512</v>
      </c>
      <c r="C250" s="170" t="s">
        <v>777</v>
      </c>
      <c r="D250" s="170" t="s">
        <v>513</v>
      </c>
      <c r="E250" s="169">
        <v>0.1</v>
      </c>
      <c r="F250" s="170" t="s">
        <v>819</v>
      </c>
      <c r="G250" s="261" t="s">
        <v>820</v>
      </c>
    </row>
    <row r="251" spans="1:7" s="11" customFormat="1" ht="45.75" thickBot="1">
      <c r="A251" s="187" t="s">
        <v>514</v>
      </c>
      <c r="B251" s="187" t="s">
        <v>515</v>
      </c>
      <c r="C251" s="187" t="s">
        <v>777</v>
      </c>
      <c r="D251" s="187" t="s">
        <v>516</v>
      </c>
      <c r="E251" s="238">
        <v>0.1</v>
      </c>
      <c r="F251" s="187" t="s">
        <v>821</v>
      </c>
      <c r="G251" s="187" t="s">
        <v>820</v>
      </c>
    </row>
    <row r="252" spans="1:7" s="11" customFormat="1" ht="45.75" thickBot="1">
      <c r="A252" s="841" t="s">
        <v>445</v>
      </c>
      <c r="B252" s="841" t="s">
        <v>446</v>
      </c>
      <c r="C252" s="841" t="s">
        <v>777</v>
      </c>
      <c r="D252" s="841" t="s">
        <v>418</v>
      </c>
      <c r="E252" s="842">
        <v>1</v>
      </c>
      <c r="F252" s="841" t="s">
        <v>822</v>
      </c>
      <c r="G252" s="841" t="s">
        <v>447</v>
      </c>
    </row>
    <row r="253" spans="1:7" s="11" customFormat="1" ht="16.5" thickTop="1">
      <c r="A253" s="426" t="s">
        <v>134</v>
      </c>
      <c r="B253" s="427"/>
      <c r="C253" s="427"/>
      <c r="D253" s="427"/>
      <c r="E253" s="427"/>
      <c r="F253" s="427"/>
      <c r="G253" s="428"/>
    </row>
    <row r="254" spans="1:7" s="11" customFormat="1" ht="31.5">
      <c r="A254" s="15" t="s">
        <v>16</v>
      </c>
      <c r="B254" s="37" t="s">
        <v>17</v>
      </c>
      <c r="C254" s="37" t="s">
        <v>18</v>
      </c>
      <c r="D254" s="38" t="s">
        <v>19</v>
      </c>
      <c r="E254" s="37" t="s">
        <v>20</v>
      </c>
      <c r="F254" s="38" t="s">
        <v>181</v>
      </c>
      <c r="G254" s="78" t="s">
        <v>21</v>
      </c>
    </row>
    <row r="255" spans="1:7" s="11" customFormat="1" ht="128.25" customHeight="1">
      <c r="A255" s="170" t="s">
        <v>421</v>
      </c>
      <c r="B255" s="32" t="s">
        <v>422</v>
      </c>
      <c r="C255" s="32" t="s">
        <v>423</v>
      </c>
      <c r="D255" s="32" t="s">
        <v>424</v>
      </c>
      <c r="E255" s="33">
        <v>0.7</v>
      </c>
      <c r="F255" s="32" t="s">
        <v>425</v>
      </c>
      <c r="G255" s="32" t="s">
        <v>517</v>
      </c>
    </row>
    <row r="256" spans="1:7" s="11" customFormat="1" ht="195">
      <c r="A256" s="170" t="s">
        <v>823</v>
      </c>
      <c r="B256" s="32" t="s">
        <v>824</v>
      </c>
      <c r="C256" s="169">
        <v>0.7</v>
      </c>
      <c r="D256" s="32" t="s">
        <v>825</v>
      </c>
      <c r="E256" s="33">
        <v>0.7</v>
      </c>
      <c r="F256" s="32" t="s">
        <v>826</v>
      </c>
      <c r="G256" s="32" t="s">
        <v>827</v>
      </c>
    </row>
    <row r="257" spans="1:7" s="11" customFormat="1" ht="80.25" customHeight="1">
      <c r="A257" s="170" t="s">
        <v>828</v>
      </c>
      <c r="B257" s="32" t="s">
        <v>829</v>
      </c>
      <c r="C257" s="169">
        <v>0.7</v>
      </c>
      <c r="D257" s="32" t="s">
        <v>830</v>
      </c>
      <c r="E257" s="33">
        <v>0.7</v>
      </c>
      <c r="F257" s="32" t="s">
        <v>831</v>
      </c>
      <c r="G257" s="32" t="s">
        <v>832</v>
      </c>
    </row>
    <row r="258" spans="1:7" s="11" customFormat="1" ht="141.75" customHeight="1" thickBot="1">
      <c r="A258" s="187" t="s">
        <v>833</v>
      </c>
      <c r="B258" s="187" t="s">
        <v>834</v>
      </c>
      <c r="C258" s="238">
        <v>0.8</v>
      </c>
      <c r="D258" s="254" t="s">
        <v>835</v>
      </c>
      <c r="E258" s="843">
        <v>0.8</v>
      </c>
      <c r="F258" s="254" t="s">
        <v>836</v>
      </c>
      <c r="G258" s="254" t="s">
        <v>837</v>
      </c>
    </row>
    <row r="259" spans="1:7" s="11" customFormat="1" ht="180">
      <c r="A259" s="725" t="s">
        <v>297</v>
      </c>
      <c r="B259" s="263" t="s">
        <v>298</v>
      </c>
      <c r="C259" s="225">
        <v>0.75</v>
      </c>
      <c r="D259" s="263" t="s">
        <v>299</v>
      </c>
      <c r="E259" s="225">
        <v>0.8</v>
      </c>
      <c r="F259" s="263" t="s">
        <v>518</v>
      </c>
      <c r="G259" s="263" t="s">
        <v>519</v>
      </c>
    </row>
    <row r="260" spans="1:7" s="11" customFormat="1" ht="153" customHeight="1">
      <c r="A260" s="680"/>
      <c r="B260" s="170" t="s">
        <v>300</v>
      </c>
      <c r="C260" s="169">
        <v>0.85</v>
      </c>
      <c r="D260" s="170" t="s">
        <v>299</v>
      </c>
      <c r="E260" s="169">
        <v>1</v>
      </c>
      <c r="F260" s="170" t="s">
        <v>301</v>
      </c>
      <c r="G260" s="261" t="s">
        <v>302</v>
      </c>
    </row>
    <row r="261" spans="1:7" s="11" customFormat="1" ht="121.5" customHeight="1" thickBot="1">
      <c r="A261" s="170" t="s">
        <v>448</v>
      </c>
      <c r="B261" s="170" t="s">
        <v>838</v>
      </c>
      <c r="C261" s="169" t="s">
        <v>449</v>
      </c>
      <c r="D261" s="170" t="s">
        <v>299</v>
      </c>
      <c r="E261" s="169">
        <v>1</v>
      </c>
      <c r="F261" s="170" t="s">
        <v>520</v>
      </c>
      <c r="G261" s="261" t="s">
        <v>521</v>
      </c>
    </row>
    <row r="262" spans="1:7" s="11" customFormat="1" ht="16.5" thickBot="1">
      <c r="A262" s="454" t="s">
        <v>304</v>
      </c>
      <c r="B262" s="455"/>
      <c r="C262" s="455"/>
      <c r="D262" s="455"/>
      <c r="E262" s="455"/>
      <c r="F262" s="455"/>
      <c r="G262" s="456"/>
    </row>
    <row r="263" spans="1:7" s="11" customFormat="1" ht="31.5">
      <c r="A263" s="52" t="s">
        <v>16</v>
      </c>
      <c r="B263" s="53" t="s">
        <v>17</v>
      </c>
      <c r="C263" s="53" t="s">
        <v>18</v>
      </c>
      <c r="D263" s="54" t="s">
        <v>19</v>
      </c>
      <c r="E263" s="53" t="s">
        <v>20</v>
      </c>
      <c r="F263" s="54" t="s">
        <v>181</v>
      </c>
      <c r="G263" s="55" t="s">
        <v>21</v>
      </c>
    </row>
    <row r="264" spans="1:7" s="11" customFormat="1" ht="217.5" customHeight="1">
      <c r="A264" s="789" t="s">
        <v>976</v>
      </c>
      <c r="B264" s="790" t="s">
        <v>977</v>
      </c>
      <c r="C264" s="846"/>
      <c r="D264" s="847">
        <v>1</v>
      </c>
      <c r="E264" s="846"/>
      <c r="F264" s="848"/>
      <c r="G264" s="849"/>
    </row>
    <row r="265" spans="1:7" s="11" customFormat="1" ht="65.25" customHeight="1">
      <c r="A265" s="789" t="s">
        <v>978</v>
      </c>
      <c r="B265" s="845" t="s">
        <v>979</v>
      </c>
      <c r="C265" s="853"/>
      <c r="D265" s="854">
        <v>1</v>
      </c>
      <c r="E265" s="854" t="s">
        <v>980</v>
      </c>
      <c r="F265" s="855"/>
      <c r="G265" s="844" t="str">
        <f>'[2]ABRIL MAYO JUNIO'!$G$14</f>
        <v>https://docs.google.com/document/d/1Y4QZ5u5tpedowIfh_BC6wdOuZEb4wAx6/edit?usp=sharing&amp;ouid=109546828779547289811&amp;rtpof=true&amp;sd=true</v>
      </c>
    </row>
    <row r="266" spans="1:7" s="11" customFormat="1" ht="101.25" customHeight="1">
      <c r="A266" s="789" t="s">
        <v>981</v>
      </c>
      <c r="B266" s="845" t="s">
        <v>982</v>
      </c>
      <c r="C266" s="853"/>
      <c r="D266" s="854">
        <v>1</v>
      </c>
      <c r="E266" s="853" t="s">
        <v>980</v>
      </c>
      <c r="F266" s="855"/>
      <c r="G266" s="844"/>
    </row>
    <row r="267" spans="1:7" s="11" customFormat="1" ht="163.5" customHeight="1" thickBot="1">
      <c r="A267" s="861" t="s">
        <v>983</v>
      </c>
      <c r="B267" s="862" t="s">
        <v>984</v>
      </c>
      <c r="C267" s="863"/>
      <c r="D267" s="864">
        <v>1</v>
      </c>
      <c r="E267" s="863" t="s">
        <v>985</v>
      </c>
      <c r="F267" s="227" t="s">
        <v>314</v>
      </c>
      <c r="G267" s="865" t="s">
        <v>986</v>
      </c>
    </row>
    <row r="268" spans="1:7" s="11" customFormat="1" ht="261" customHeight="1">
      <c r="A268" s="856" t="s">
        <v>987</v>
      </c>
      <c r="B268" s="857" t="s">
        <v>988</v>
      </c>
      <c r="C268" s="858"/>
      <c r="D268" s="859">
        <v>1</v>
      </c>
      <c r="E268" s="858" t="s">
        <v>989</v>
      </c>
      <c r="F268" s="860" t="s">
        <v>314</v>
      </c>
      <c r="G268" s="852"/>
    </row>
    <row r="269" spans="1:7" s="11" customFormat="1" ht="165">
      <c r="A269" s="790" t="s">
        <v>990</v>
      </c>
      <c r="B269" s="845" t="s">
        <v>991</v>
      </c>
      <c r="C269" s="853"/>
      <c r="D269" s="854">
        <v>1</v>
      </c>
      <c r="E269" s="853" t="s">
        <v>980</v>
      </c>
      <c r="F269" s="176" t="s">
        <v>314</v>
      </c>
      <c r="G269" s="792"/>
    </row>
    <row r="270" spans="1:7" s="11" customFormat="1" ht="114.75" customHeight="1">
      <c r="A270" s="790" t="s">
        <v>992</v>
      </c>
      <c r="B270" s="790" t="s">
        <v>993</v>
      </c>
      <c r="C270" s="850"/>
      <c r="D270" s="851" t="s">
        <v>994</v>
      </c>
      <c r="E270" s="850" t="s">
        <v>989</v>
      </c>
      <c r="F270" s="834" t="s">
        <v>314</v>
      </c>
      <c r="G270" s="852"/>
    </row>
    <row r="271" spans="1:7" s="11" customFormat="1" ht="195">
      <c r="A271" s="790" t="s">
        <v>995</v>
      </c>
      <c r="B271" s="790" t="s">
        <v>985</v>
      </c>
      <c r="C271" s="790"/>
      <c r="D271" s="790" t="s">
        <v>996</v>
      </c>
      <c r="E271" s="790" t="s">
        <v>980</v>
      </c>
      <c r="F271" s="176" t="s">
        <v>314</v>
      </c>
      <c r="G271" s="792"/>
    </row>
    <row r="272" spans="1:7" s="11" customFormat="1" ht="247.5" customHeight="1">
      <c r="A272" s="790" t="s">
        <v>997</v>
      </c>
      <c r="B272" s="790" t="s">
        <v>985</v>
      </c>
      <c r="C272" s="790"/>
      <c r="D272" s="793" t="s">
        <v>996</v>
      </c>
      <c r="E272" s="790" t="s">
        <v>989</v>
      </c>
      <c r="F272" s="176" t="s">
        <v>314</v>
      </c>
      <c r="G272" s="792"/>
    </row>
    <row r="273" spans="1:7" s="11" customFormat="1" ht="105.75" customHeight="1" thickBot="1">
      <c r="A273" s="868" t="s">
        <v>998</v>
      </c>
      <c r="B273" s="868" t="s">
        <v>985</v>
      </c>
      <c r="C273" s="869"/>
      <c r="D273" s="869"/>
      <c r="E273" s="868" t="s">
        <v>980</v>
      </c>
      <c r="F273" s="227" t="s">
        <v>314</v>
      </c>
      <c r="G273" s="870"/>
    </row>
    <row r="274" spans="1:7" s="11" customFormat="1" ht="177" customHeight="1">
      <c r="A274" s="850" t="s">
        <v>999</v>
      </c>
      <c r="B274" s="866" t="s">
        <v>985</v>
      </c>
      <c r="C274" s="850"/>
      <c r="D274" s="851">
        <v>1</v>
      </c>
      <c r="E274" s="850" t="s">
        <v>980</v>
      </c>
      <c r="F274" s="834" t="s">
        <v>314</v>
      </c>
      <c r="G274" s="867" t="s">
        <v>1000</v>
      </c>
    </row>
    <row r="275" spans="1:7" s="11" customFormat="1" ht="201.75" customHeight="1">
      <c r="A275" s="790" t="s">
        <v>1001</v>
      </c>
      <c r="B275" s="790" t="s">
        <v>1055</v>
      </c>
      <c r="C275" s="794"/>
      <c r="D275" s="791">
        <v>1</v>
      </c>
      <c r="E275" s="790" t="s">
        <v>980</v>
      </c>
      <c r="F275" s="176" t="s">
        <v>314</v>
      </c>
      <c r="G275" s="792"/>
    </row>
    <row r="276" spans="1:7" s="11" customFormat="1" ht="184.5" customHeight="1">
      <c r="A276" s="790" t="s">
        <v>1002</v>
      </c>
      <c r="B276" s="794" t="s">
        <v>1003</v>
      </c>
      <c r="C276" s="794"/>
      <c r="D276" s="791">
        <v>1</v>
      </c>
      <c r="E276" s="790" t="s">
        <v>980</v>
      </c>
      <c r="F276" s="176" t="s">
        <v>314</v>
      </c>
      <c r="G276" s="274" t="s">
        <v>314</v>
      </c>
    </row>
    <row r="277" spans="1:7" s="11" customFormat="1" ht="101.25" customHeight="1">
      <c r="A277" s="795" t="s">
        <v>1004</v>
      </c>
      <c r="B277" s="796" t="s">
        <v>1005</v>
      </c>
      <c r="C277" s="790"/>
      <c r="D277" s="791">
        <v>1</v>
      </c>
      <c r="E277" s="790" t="s">
        <v>989</v>
      </c>
      <c r="F277" s="176" t="s">
        <v>314</v>
      </c>
      <c r="G277" s="274" t="s">
        <v>314</v>
      </c>
    </row>
    <row r="278" spans="1:7" s="11" customFormat="1" ht="120">
      <c r="A278" s="784" t="s">
        <v>451</v>
      </c>
      <c r="B278" s="797" t="s">
        <v>312</v>
      </c>
      <c r="C278" s="784" t="s">
        <v>313</v>
      </c>
      <c r="D278" s="798">
        <v>0.9</v>
      </c>
      <c r="E278" s="798" t="s">
        <v>314</v>
      </c>
      <c r="F278" s="176" t="s">
        <v>314</v>
      </c>
      <c r="G278" s="268" t="s">
        <v>526</v>
      </c>
    </row>
    <row r="279" spans="1:7" s="11" customFormat="1" ht="90">
      <c r="A279" s="784" t="s">
        <v>315</v>
      </c>
      <c r="B279" s="799"/>
      <c r="C279" s="784" t="s">
        <v>316</v>
      </c>
      <c r="D279" s="798">
        <v>1</v>
      </c>
      <c r="E279" s="784" t="s">
        <v>314</v>
      </c>
      <c r="F279" s="176" t="s">
        <v>314</v>
      </c>
      <c r="G279" s="268" t="s">
        <v>527</v>
      </c>
    </row>
    <row r="280" spans="1:7" s="11" customFormat="1" ht="150">
      <c r="A280" s="784" t="s">
        <v>317</v>
      </c>
      <c r="B280" s="799"/>
      <c r="C280" s="784" t="s">
        <v>318</v>
      </c>
      <c r="D280" s="798">
        <v>1</v>
      </c>
      <c r="E280" s="798" t="s">
        <v>314</v>
      </c>
      <c r="F280" s="176" t="s">
        <v>314</v>
      </c>
      <c r="G280" s="268" t="s">
        <v>528</v>
      </c>
    </row>
    <row r="281" spans="1:7" s="11" customFormat="1" ht="150">
      <c r="A281" s="784" t="s">
        <v>319</v>
      </c>
      <c r="B281" s="799"/>
      <c r="C281" s="784" t="s">
        <v>318</v>
      </c>
      <c r="D281" s="798">
        <v>1</v>
      </c>
      <c r="E281" s="798" t="s">
        <v>314</v>
      </c>
      <c r="F281" s="176" t="s">
        <v>314</v>
      </c>
      <c r="G281" s="268" t="s">
        <v>320</v>
      </c>
    </row>
    <row r="282" spans="1:7" s="11" customFormat="1" ht="111.75" customHeight="1">
      <c r="A282" s="784" t="s">
        <v>321</v>
      </c>
      <c r="B282" s="799"/>
      <c r="C282" s="784" t="s">
        <v>313</v>
      </c>
      <c r="D282" s="798">
        <v>1</v>
      </c>
      <c r="E282" s="798" t="s">
        <v>314</v>
      </c>
      <c r="F282" s="176" t="s">
        <v>314</v>
      </c>
      <c r="G282" s="268" t="s">
        <v>529</v>
      </c>
    </row>
    <row r="283" spans="1:7" s="11" customFormat="1" ht="105">
      <c r="A283" s="784" t="s">
        <v>322</v>
      </c>
      <c r="B283" s="799"/>
      <c r="C283" s="784" t="s">
        <v>530</v>
      </c>
      <c r="D283" s="798">
        <v>1</v>
      </c>
      <c r="E283" s="798" t="s">
        <v>314</v>
      </c>
      <c r="F283" s="176" t="s">
        <v>314</v>
      </c>
      <c r="G283" s="268" t="s">
        <v>531</v>
      </c>
    </row>
    <row r="284" spans="1:7" s="11" customFormat="1" ht="75">
      <c r="A284" s="784" t="s">
        <v>324</v>
      </c>
      <c r="B284" s="799"/>
      <c r="C284" s="784" t="s">
        <v>323</v>
      </c>
      <c r="D284" s="798">
        <v>1</v>
      </c>
      <c r="E284" s="798" t="s">
        <v>314</v>
      </c>
      <c r="F284" s="176" t="s">
        <v>314</v>
      </c>
      <c r="G284" s="268" t="s">
        <v>325</v>
      </c>
    </row>
    <row r="285" spans="1:7" s="11" customFormat="1" ht="96" customHeight="1">
      <c r="A285" s="784" t="s">
        <v>326</v>
      </c>
      <c r="B285" s="799"/>
      <c r="C285" s="784" t="s">
        <v>313</v>
      </c>
      <c r="D285" s="798">
        <v>1</v>
      </c>
      <c r="E285" s="798" t="s">
        <v>314</v>
      </c>
      <c r="F285" s="176" t="s">
        <v>314</v>
      </c>
      <c r="G285" s="268" t="s">
        <v>327</v>
      </c>
    </row>
    <row r="286" spans="1:7" s="11" customFormat="1" ht="90">
      <c r="A286" s="784" t="s">
        <v>328</v>
      </c>
      <c r="B286" s="799"/>
      <c r="C286" s="784" t="s">
        <v>313</v>
      </c>
      <c r="D286" s="798">
        <v>1</v>
      </c>
      <c r="E286" s="798" t="s">
        <v>314</v>
      </c>
      <c r="F286" s="176" t="s">
        <v>314</v>
      </c>
      <c r="G286" s="268" t="s">
        <v>329</v>
      </c>
    </row>
    <row r="287" spans="1:7" s="11" customFormat="1" ht="45">
      <c r="A287" s="784" t="s">
        <v>330</v>
      </c>
      <c r="B287" s="799"/>
      <c r="C287" s="784" t="s">
        <v>313</v>
      </c>
      <c r="D287" s="798">
        <v>1</v>
      </c>
      <c r="E287" s="798" t="s">
        <v>314</v>
      </c>
      <c r="F287" s="176" t="s">
        <v>314</v>
      </c>
      <c r="G287" s="784" t="s">
        <v>314</v>
      </c>
    </row>
    <row r="288" spans="1:7" s="11" customFormat="1" ht="75">
      <c r="A288" s="784" t="s">
        <v>1006</v>
      </c>
      <c r="B288" s="799"/>
      <c r="C288" s="784" t="s">
        <v>313</v>
      </c>
      <c r="D288" s="798">
        <v>1</v>
      </c>
      <c r="E288" s="798" t="s">
        <v>314</v>
      </c>
      <c r="F288" s="176" t="s">
        <v>314</v>
      </c>
      <c r="G288" s="268" t="s">
        <v>1007</v>
      </c>
    </row>
    <row r="289" spans="1:7" s="11" customFormat="1" ht="141.75" customHeight="1">
      <c r="A289" s="784" t="s">
        <v>331</v>
      </c>
      <c r="B289" s="800"/>
      <c r="C289" s="784" t="s">
        <v>313</v>
      </c>
      <c r="D289" s="798">
        <v>1</v>
      </c>
      <c r="E289" s="798" t="s">
        <v>314</v>
      </c>
      <c r="F289" s="176" t="s">
        <v>314</v>
      </c>
      <c r="G289" s="784" t="s">
        <v>314</v>
      </c>
    </row>
    <row r="290" spans="1:7" s="11" customFormat="1" ht="60">
      <c r="A290" s="784" t="s">
        <v>1008</v>
      </c>
      <c r="B290" s="32" t="s">
        <v>1009</v>
      </c>
      <c r="C290" s="801" t="s">
        <v>313</v>
      </c>
      <c r="D290" s="802">
        <v>1</v>
      </c>
      <c r="E290" s="798" t="s">
        <v>314</v>
      </c>
      <c r="F290" s="176" t="s">
        <v>314</v>
      </c>
      <c r="G290" s="803"/>
    </row>
    <row r="291" spans="1:7" s="11" customFormat="1" ht="94.5" customHeight="1">
      <c r="A291" s="784" t="s">
        <v>1010</v>
      </c>
      <c r="B291" s="32" t="s">
        <v>1009</v>
      </c>
      <c r="C291" s="804" t="s">
        <v>313</v>
      </c>
      <c r="D291" s="802">
        <v>1</v>
      </c>
      <c r="E291" s="798" t="s">
        <v>314</v>
      </c>
      <c r="F291" s="176" t="s">
        <v>314</v>
      </c>
      <c r="G291" s="803"/>
    </row>
    <row r="292" spans="1:7" s="11" customFormat="1" ht="71.25" customHeight="1">
      <c r="A292" s="784" t="s">
        <v>1011</v>
      </c>
      <c r="B292" s="32" t="s">
        <v>1009</v>
      </c>
      <c r="C292" s="784" t="s">
        <v>1012</v>
      </c>
      <c r="D292" s="805">
        <v>1</v>
      </c>
      <c r="E292" s="798" t="s">
        <v>314</v>
      </c>
      <c r="F292" s="176" t="s">
        <v>314</v>
      </c>
      <c r="G292" s="806"/>
    </row>
    <row r="293" spans="1:7" s="11" customFormat="1" ht="67.5" customHeight="1">
      <c r="A293" s="784" t="s">
        <v>1013</v>
      </c>
      <c r="B293" s="32" t="s">
        <v>1014</v>
      </c>
      <c r="C293" s="784" t="s">
        <v>313</v>
      </c>
      <c r="D293" s="807">
        <v>1</v>
      </c>
      <c r="E293" s="798" t="s">
        <v>314</v>
      </c>
      <c r="F293" s="176" t="s">
        <v>314</v>
      </c>
      <c r="G293" s="806"/>
    </row>
    <row r="294" spans="1:7" s="11" customFormat="1" ht="75" customHeight="1">
      <c r="A294" s="32" t="s">
        <v>1015</v>
      </c>
      <c r="B294" s="32" t="s">
        <v>1014</v>
      </c>
      <c r="C294" s="32" t="s">
        <v>313</v>
      </c>
      <c r="D294" s="807">
        <v>1</v>
      </c>
      <c r="E294" s="798" t="s">
        <v>314</v>
      </c>
      <c r="F294" s="176" t="s">
        <v>314</v>
      </c>
      <c r="G294" s="806"/>
    </row>
    <row r="295" spans="1:7" s="11" customFormat="1" ht="120">
      <c r="A295" s="784" t="s">
        <v>532</v>
      </c>
      <c r="B295" s="784" t="s">
        <v>1016</v>
      </c>
      <c r="C295" s="784" t="s">
        <v>1017</v>
      </c>
      <c r="D295" s="784" t="s">
        <v>533</v>
      </c>
      <c r="E295" s="802">
        <v>1</v>
      </c>
      <c r="F295" s="808" t="s">
        <v>1018</v>
      </c>
      <c r="G295" s="784" t="s">
        <v>1019</v>
      </c>
    </row>
    <row r="296" spans="1:7" s="11" customFormat="1" ht="150">
      <c r="A296" s="784" t="s">
        <v>532</v>
      </c>
      <c r="B296" s="784" t="s">
        <v>1020</v>
      </c>
      <c r="C296" s="784" t="s">
        <v>1017</v>
      </c>
      <c r="D296" s="784" t="s">
        <v>533</v>
      </c>
      <c r="E296" s="802">
        <v>1</v>
      </c>
      <c r="F296" s="808" t="s">
        <v>1021</v>
      </c>
      <c r="G296" s="784" t="s">
        <v>1022</v>
      </c>
    </row>
    <row r="297" spans="1:7" s="11" customFormat="1" ht="90">
      <c r="A297" s="784" t="s">
        <v>532</v>
      </c>
      <c r="B297" s="784" t="s">
        <v>1020</v>
      </c>
      <c r="C297" s="784" t="s">
        <v>1017</v>
      </c>
      <c r="D297" s="784" t="s">
        <v>533</v>
      </c>
      <c r="E297" s="802">
        <v>1</v>
      </c>
      <c r="F297" s="808" t="s">
        <v>1023</v>
      </c>
      <c r="G297" s="784" t="s">
        <v>1022</v>
      </c>
    </row>
    <row r="298" spans="1:7" s="11" customFormat="1" ht="90">
      <c r="A298" s="784" t="s">
        <v>532</v>
      </c>
      <c r="B298" s="784" t="s">
        <v>1020</v>
      </c>
      <c r="C298" s="784" t="s">
        <v>1017</v>
      </c>
      <c r="D298" s="784" t="s">
        <v>533</v>
      </c>
      <c r="E298" s="802">
        <v>1</v>
      </c>
      <c r="F298" s="808" t="s">
        <v>1023</v>
      </c>
      <c r="G298" s="784" t="s">
        <v>1022</v>
      </c>
    </row>
    <row r="299" spans="1:7" s="11" customFormat="1" ht="105">
      <c r="A299" s="32" t="s">
        <v>348</v>
      </c>
      <c r="B299" s="32" t="s">
        <v>349</v>
      </c>
      <c r="C299" s="32" t="s">
        <v>350</v>
      </c>
      <c r="D299" s="32" t="s">
        <v>351</v>
      </c>
      <c r="E299" s="33">
        <v>1</v>
      </c>
      <c r="F299" s="32" t="s">
        <v>535</v>
      </c>
      <c r="G299" s="809" t="s">
        <v>339</v>
      </c>
    </row>
    <row r="300" spans="1:7" s="11" customFormat="1" ht="75">
      <c r="A300" s="32" t="s">
        <v>352</v>
      </c>
      <c r="B300" s="32" t="s">
        <v>353</v>
      </c>
      <c r="C300" s="32" t="s">
        <v>354</v>
      </c>
      <c r="D300" s="32" t="s">
        <v>351</v>
      </c>
      <c r="E300" s="33">
        <v>1</v>
      </c>
      <c r="F300" s="32" t="s">
        <v>355</v>
      </c>
      <c r="G300" s="810" t="s">
        <v>356</v>
      </c>
    </row>
    <row r="301" spans="1:7" s="11" customFormat="1" ht="195">
      <c r="A301" s="32" t="s">
        <v>357</v>
      </c>
      <c r="B301" s="32" t="s">
        <v>358</v>
      </c>
      <c r="C301" s="32" t="s">
        <v>359</v>
      </c>
      <c r="D301" s="32" t="s">
        <v>351</v>
      </c>
      <c r="E301" s="33">
        <v>1</v>
      </c>
      <c r="F301" s="32" t="s">
        <v>360</v>
      </c>
      <c r="G301" s="810" t="s">
        <v>339</v>
      </c>
    </row>
    <row r="302" spans="1:7" s="11" customFormat="1" ht="75">
      <c r="A302" s="32" t="s">
        <v>364</v>
      </c>
      <c r="B302" s="32" t="s">
        <v>361</v>
      </c>
      <c r="C302" s="32" t="s">
        <v>362</v>
      </c>
      <c r="D302" s="32" t="s">
        <v>365</v>
      </c>
      <c r="E302" s="33">
        <v>1</v>
      </c>
      <c r="F302" s="32" t="s">
        <v>363</v>
      </c>
      <c r="G302" s="811" t="s">
        <v>366</v>
      </c>
    </row>
    <row r="303" spans="1:7" s="11" customFormat="1" ht="90">
      <c r="A303" s="32" t="s">
        <v>367</v>
      </c>
      <c r="B303" s="32" t="s">
        <v>368</v>
      </c>
      <c r="C303" s="32" t="s">
        <v>369</v>
      </c>
      <c r="D303" s="32" t="s">
        <v>370</v>
      </c>
      <c r="E303" s="33">
        <v>1</v>
      </c>
      <c r="F303" s="32" t="s">
        <v>371</v>
      </c>
      <c r="G303" s="810" t="s">
        <v>536</v>
      </c>
    </row>
    <row r="304" spans="1:7" s="11" customFormat="1" ht="90">
      <c r="A304" s="32" t="s">
        <v>1024</v>
      </c>
      <c r="B304" s="32" t="s">
        <v>452</v>
      </c>
      <c r="C304" s="32" t="s">
        <v>453</v>
      </c>
      <c r="D304" s="32" t="s">
        <v>454</v>
      </c>
      <c r="E304" s="33">
        <v>1</v>
      </c>
      <c r="F304" s="32" t="s">
        <v>455</v>
      </c>
      <c r="G304" s="810" t="s">
        <v>1007</v>
      </c>
    </row>
    <row r="305" spans="1:7" s="11" customFormat="1" ht="105">
      <c r="A305" s="32" t="s">
        <v>537</v>
      </c>
      <c r="B305" s="812" t="s">
        <v>538</v>
      </c>
      <c r="C305" s="812" t="s">
        <v>539</v>
      </c>
      <c r="D305" s="812" t="s">
        <v>456</v>
      </c>
      <c r="E305" s="813">
        <v>1</v>
      </c>
      <c r="F305" s="813" t="s">
        <v>372</v>
      </c>
      <c r="G305" s="814" t="s">
        <v>457</v>
      </c>
    </row>
    <row r="306" spans="1:7" s="11" customFormat="1" ht="120">
      <c r="A306" s="812" t="s">
        <v>458</v>
      </c>
      <c r="B306" s="812" t="s">
        <v>374</v>
      </c>
      <c r="C306" s="812" t="s">
        <v>1056</v>
      </c>
      <c r="D306" s="812" t="s">
        <v>373</v>
      </c>
      <c r="E306" s="813">
        <v>1</v>
      </c>
      <c r="F306" s="813" t="s">
        <v>540</v>
      </c>
      <c r="G306" s="811" t="s">
        <v>375</v>
      </c>
    </row>
    <row r="307" spans="1:7" s="11" customFormat="1" ht="120">
      <c r="A307" s="32" t="s">
        <v>1025</v>
      </c>
      <c r="B307" s="812" t="s">
        <v>1026</v>
      </c>
      <c r="C307" s="812" t="s">
        <v>1027</v>
      </c>
      <c r="D307" s="812" t="s">
        <v>373</v>
      </c>
      <c r="E307" s="813">
        <v>1</v>
      </c>
      <c r="F307" s="32" t="s">
        <v>1028</v>
      </c>
      <c r="G307" s="811" t="s">
        <v>1029</v>
      </c>
    </row>
    <row r="308" spans="1:7" s="11" customFormat="1" ht="152.25" customHeight="1">
      <c r="A308" s="32" t="s">
        <v>1030</v>
      </c>
      <c r="B308" s="812" t="s">
        <v>1031</v>
      </c>
      <c r="C308" s="812" t="s">
        <v>1032</v>
      </c>
      <c r="D308" s="812" t="s">
        <v>373</v>
      </c>
      <c r="E308" s="813">
        <v>1</v>
      </c>
      <c r="F308" s="32" t="s">
        <v>1028</v>
      </c>
      <c r="G308" s="811" t="s">
        <v>1033</v>
      </c>
    </row>
    <row r="309" spans="1:7" s="11" customFormat="1" ht="120">
      <c r="A309" s="32" t="s">
        <v>1034</v>
      </c>
      <c r="B309" s="812" t="s">
        <v>1035</v>
      </c>
      <c r="C309" s="812" t="s">
        <v>1036</v>
      </c>
      <c r="D309" s="812" t="s">
        <v>1037</v>
      </c>
      <c r="E309" s="813">
        <v>1</v>
      </c>
      <c r="F309" s="32" t="s">
        <v>1038</v>
      </c>
      <c r="G309" s="811" t="s">
        <v>1039</v>
      </c>
    </row>
    <row r="310" spans="1:7" s="11" customFormat="1" ht="150">
      <c r="A310" s="32" t="s">
        <v>1040</v>
      </c>
      <c r="B310" s="812" t="s">
        <v>1041</v>
      </c>
      <c r="C310" s="812" t="s">
        <v>1042</v>
      </c>
      <c r="D310" s="812" t="s">
        <v>1043</v>
      </c>
      <c r="E310" s="813">
        <v>1</v>
      </c>
      <c r="F310" s="32" t="s">
        <v>360</v>
      </c>
      <c r="G310" s="811" t="s">
        <v>1044</v>
      </c>
    </row>
    <row r="311" spans="1:7" s="11" customFormat="1" ht="135">
      <c r="A311" s="784" t="s">
        <v>1045</v>
      </c>
      <c r="B311" s="784" t="s">
        <v>1046</v>
      </c>
      <c r="C311" s="815" t="s">
        <v>1047</v>
      </c>
      <c r="D311" s="784" t="s">
        <v>1048</v>
      </c>
      <c r="E311" s="798">
        <v>0.85</v>
      </c>
      <c r="F311" s="784" t="s">
        <v>1049</v>
      </c>
      <c r="G311" s="816" t="s">
        <v>339</v>
      </c>
    </row>
    <row r="312" spans="1:7" s="11" customFormat="1" ht="150">
      <c r="A312" s="784" t="s">
        <v>340</v>
      </c>
      <c r="B312" s="784" t="s">
        <v>341</v>
      </c>
      <c r="C312" s="817"/>
      <c r="D312" s="784" t="s">
        <v>342</v>
      </c>
      <c r="E312" s="798">
        <v>1</v>
      </c>
      <c r="F312" s="798" t="s">
        <v>314</v>
      </c>
      <c r="G312" s="816" t="s">
        <v>339</v>
      </c>
    </row>
    <row r="313" spans="1:7" s="11" customFormat="1" ht="120">
      <c r="A313" s="784" t="s">
        <v>1050</v>
      </c>
      <c r="B313" s="784" t="s">
        <v>343</v>
      </c>
      <c r="C313" s="817"/>
      <c r="D313" s="784" t="s">
        <v>342</v>
      </c>
      <c r="E313" s="798">
        <v>1</v>
      </c>
      <c r="F313" s="798" t="s">
        <v>314</v>
      </c>
      <c r="G313" s="816" t="s">
        <v>339</v>
      </c>
    </row>
    <row r="314" spans="1:7" s="11" customFormat="1" ht="150">
      <c r="A314" s="784" t="s">
        <v>1051</v>
      </c>
      <c r="B314" s="784" t="s">
        <v>344</v>
      </c>
      <c r="C314" s="817"/>
      <c r="D314" s="784" t="s">
        <v>342</v>
      </c>
      <c r="E314" s="798">
        <v>1</v>
      </c>
      <c r="F314" s="798" t="s">
        <v>314</v>
      </c>
      <c r="G314" s="816" t="s">
        <v>339</v>
      </c>
    </row>
    <row r="315" spans="1:7" s="11" customFormat="1" ht="150">
      <c r="A315" s="784" t="s">
        <v>1052</v>
      </c>
      <c r="B315" s="784" t="s">
        <v>345</v>
      </c>
      <c r="C315" s="818"/>
      <c r="D315" s="784" t="s">
        <v>342</v>
      </c>
      <c r="E315" s="798">
        <v>1</v>
      </c>
      <c r="F315" s="798" t="s">
        <v>314</v>
      </c>
      <c r="G315" s="816" t="s">
        <v>339</v>
      </c>
    </row>
    <row r="316" spans="1:7" s="11" customFormat="1" ht="75">
      <c r="A316" s="274" t="s">
        <v>346</v>
      </c>
      <c r="B316" s="784" t="s">
        <v>347</v>
      </c>
      <c r="C316" s="819"/>
      <c r="D316" s="784" t="s">
        <v>342</v>
      </c>
      <c r="E316" s="798">
        <v>1</v>
      </c>
      <c r="F316" s="798" t="s">
        <v>314</v>
      </c>
      <c r="G316" s="816" t="s">
        <v>1007</v>
      </c>
    </row>
    <row r="317" spans="1:7" s="11" customFormat="1" ht="225">
      <c r="A317" s="34" t="s">
        <v>332</v>
      </c>
      <c r="B317" s="34" t="s">
        <v>333</v>
      </c>
      <c r="C317" s="34" t="s">
        <v>534</v>
      </c>
      <c r="D317" s="34" t="s">
        <v>334</v>
      </c>
      <c r="E317" s="35" t="s">
        <v>1053</v>
      </c>
      <c r="F317" s="813" t="s">
        <v>372</v>
      </c>
      <c r="G317" s="820" t="s">
        <v>376</v>
      </c>
    </row>
    <row r="318" spans="1:7" s="11" customFormat="1" ht="150.75" thickBot="1">
      <c r="A318" s="871" t="s">
        <v>335</v>
      </c>
      <c r="B318" s="871" t="s">
        <v>336</v>
      </c>
      <c r="C318" s="871" t="s">
        <v>337</v>
      </c>
      <c r="D318" s="872" t="s">
        <v>338</v>
      </c>
      <c r="E318" s="873">
        <v>1</v>
      </c>
      <c r="F318" s="874" t="s">
        <v>1054</v>
      </c>
      <c r="G318" s="875" t="s">
        <v>155</v>
      </c>
    </row>
    <row r="319" spans="1:7" s="11" customFormat="1" ht="356.25" customHeight="1" thickBot="1">
      <c r="A319" s="879"/>
      <c r="B319" s="880"/>
      <c r="C319" s="880"/>
      <c r="D319" s="880"/>
      <c r="E319" s="880"/>
      <c r="F319" s="880"/>
      <c r="G319" s="881"/>
    </row>
    <row r="320" spans="1:7" s="11" customFormat="1" ht="310.5" customHeight="1">
      <c r="A320" s="876"/>
      <c r="B320" s="877"/>
      <c r="C320" s="877"/>
      <c r="D320" s="877"/>
      <c r="E320" s="877"/>
      <c r="F320" s="877"/>
      <c r="G320" s="878"/>
    </row>
    <row r="321" spans="1:7" s="11" customFormat="1" ht="262.5" customHeight="1">
      <c r="A321" s="192"/>
      <c r="B321" s="154"/>
      <c r="C321" s="154"/>
      <c r="D321" s="154"/>
      <c r="E321" s="154"/>
      <c r="F321" s="154"/>
      <c r="G321" s="272"/>
    </row>
    <row r="322" spans="1:7" s="3" customFormat="1" ht="16.5">
      <c r="A322" s="433" t="s">
        <v>63</v>
      </c>
      <c r="B322" s="433"/>
      <c r="C322" s="433"/>
      <c r="D322" s="433"/>
      <c r="E322" s="433"/>
      <c r="F322" s="433"/>
      <c r="G322" s="433"/>
    </row>
    <row r="323" spans="1:7" s="3" customFormat="1" ht="47.25">
      <c r="A323" s="15" t="s">
        <v>22</v>
      </c>
      <c r="B323" s="37" t="s">
        <v>23</v>
      </c>
      <c r="C323" s="6" t="s">
        <v>48</v>
      </c>
      <c r="D323" s="37" t="s">
        <v>24</v>
      </c>
      <c r="E323" s="37" t="s">
        <v>25</v>
      </c>
      <c r="F323" s="38" t="s">
        <v>653</v>
      </c>
      <c r="G323" s="266" t="s">
        <v>26</v>
      </c>
    </row>
    <row r="324" spans="1:7" s="3" customFormat="1" ht="63.75" customHeight="1">
      <c r="A324" s="129" t="s">
        <v>628</v>
      </c>
      <c r="B324" s="129" t="s">
        <v>629</v>
      </c>
      <c r="C324" s="130">
        <v>46091</v>
      </c>
      <c r="D324" s="131">
        <v>11417585730</v>
      </c>
      <c r="E324" s="129" t="s">
        <v>630</v>
      </c>
      <c r="F324" s="132" t="s">
        <v>631</v>
      </c>
      <c r="G324" s="123" t="s">
        <v>688</v>
      </c>
    </row>
    <row r="325" spans="1:7" s="3" customFormat="1" ht="90">
      <c r="A325" s="129" t="s">
        <v>632</v>
      </c>
      <c r="B325" s="129" t="s">
        <v>633</v>
      </c>
      <c r="C325" s="130">
        <v>46087</v>
      </c>
      <c r="D325" s="131">
        <v>1809200000</v>
      </c>
      <c r="E325" s="129" t="s">
        <v>634</v>
      </c>
      <c r="F325" s="132" t="s">
        <v>631</v>
      </c>
      <c r="G325" s="133" t="s">
        <v>689</v>
      </c>
    </row>
    <row r="326" spans="1:7" s="3" customFormat="1" ht="75">
      <c r="A326" s="129" t="s">
        <v>638</v>
      </c>
      <c r="B326" s="129" t="s">
        <v>639</v>
      </c>
      <c r="C326" s="130">
        <v>46101</v>
      </c>
      <c r="D326" s="131">
        <v>1997961933</v>
      </c>
      <c r="E326" s="129" t="s">
        <v>640</v>
      </c>
      <c r="F326" s="132" t="s">
        <v>631</v>
      </c>
      <c r="G326" s="133" t="s">
        <v>690</v>
      </c>
    </row>
    <row r="327" spans="1:7" s="3" customFormat="1" ht="60">
      <c r="A327" s="134">
        <v>475315</v>
      </c>
      <c r="B327" s="129" t="s">
        <v>641</v>
      </c>
      <c r="C327" s="130">
        <v>46105</v>
      </c>
      <c r="D327" s="131">
        <v>6066000000</v>
      </c>
      <c r="E327" s="129" t="s">
        <v>642</v>
      </c>
      <c r="F327" s="132" t="s">
        <v>631</v>
      </c>
      <c r="G327" s="133" t="s">
        <v>691</v>
      </c>
    </row>
    <row r="328" spans="1:7" s="3" customFormat="1" ht="75">
      <c r="A328" s="129" t="s">
        <v>635</v>
      </c>
      <c r="B328" s="129" t="s">
        <v>636</v>
      </c>
      <c r="C328" s="130">
        <v>46108</v>
      </c>
      <c r="D328" s="131">
        <v>1000000000</v>
      </c>
      <c r="E328" s="129" t="s">
        <v>637</v>
      </c>
      <c r="F328" s="132" t="s">
        <v>631</v>
      </c>
      <c r="G328" s="133" t="s">
        <v>692</v>
      </c>
    </row>
    <row r="329" spans="1:7" s="3" customFormat="1" ht="60">
      <c r="A329" s="125" t="s">
        <v>643</v>
      </c>
      <c r="B329" s="129" t="s">
        <v>646</v>
      </c>
      <c r="C329" s="130">
        <v>46105</v>
      </c>
      <c r="D329" s="131">
        <v>1079114000</v>
      </c>
      <c r="E329" s="129" t="s">
        <v>644</v>
      </c>
      <c r="F329" s="132" t="s">
        <v>631</v>
      </c>
      <c r="G329" s="133" t="s">
        <v>693</v>
      </c>
    </row>
    <row r="330" spans="1:7" s="3" customFormat="1" ht="60">
      <c r="A330" s="125" t="s">
        <v>643</v>
      </c>
      <c r="B330" s="129" t="s">
        <v>646</v>
      </c>
      <c r="C330" s="130">
        <v>46105</v>
      </c>
      <c r="D330" s="131">
        <v>1080176900</v>
      </c>
      <c r="E330" s="129" t="s">
        <v>644</v>
      </c>
      <c r="F330" s="132" t="s">
        <v>631</v>
      </c>
      <c r="G330" s="133" t="s">
        <v>693</v>
      </c>
    </row>
    <row r="331" spans="1:7" s="3" customFormat="1" ht="74.25" customHeight="1">
      <c r="A331" s="125" t="s">
        <v>643</v>
      </c>
      <c r="B331" s="129" t="s">
        <v>646</v>
      </c>
      <c r="C331" s="130">
        <v>46105</v>
      </c>
      <c r="D331" s="131">
        <v>179985900</v>
      </c>
      <c r="E331" s="129" t="s">
        <v>644</v>
      </c>
      <c r="F331" s="132" t="s">
        <v>694</v>
      </c>
      <c r="G331" s="133" t="s">
        <v>693</v>
      </c>
    </row>
    <row r="332" spans="1:7" s="3" customFormat="1" ht="60.75" thickBot="1">
      <c r="A332" s="246" t="s">
        <v>643</v>
      </c>
      <c r="B332" s="247" t="s">
        <v>646</v>
      </c>
      <c r="C332" s="248">
        <v>46105</v>
      </c>
      <c r="D332" s="249">
        <v>359853820</v>
      </c>
      <c r="E332" s="247" t="s">
        <v>644</v>
      </c>
      <c r="F332" s="250" t="s">
        <v>631</v>
      </c>
      <c r="G332" s="251" t="s">
        <v>693</v>
      </c>
    </row>
    <row r="333" spans="1:7" s="3" customFormat="1" ht="60.75" thickTop="1">
      <c r="A333" s="171" t="s">
        <v>643</v>
      </c>
      <c r="B333" s="241" t="s">
        <v>646</v>
      </c>
      <c r="C333" s="242">
        <v>46105</v>
      </c>
      <c r="D333" s="243">
        <v>62993900</v>
      </c>
      <c r="E333" s="241" t="s">
        <v>644</v>
      </c>
      <c r="F333" s="244" t="s">
        <v>631</v>
      </c>
      <c r="G333" s="245" t="s">
        <v>693</v>
      </c>
    </row>
    <row r="334" spans="1:7" s="3" customFormat="1" ht="60">
      <c r="A334" s="135">
        <v>476300</v>
      </c>
      <c r="B334" s="129" t="s">
        <v>695</v>
      </c>
      <c r="C334" s="130">
        <v>46129</v>
      </c>
      <c r="D334" s="131">
        <v>688596310</v>
      </c>
      <c r="E334" s="129" t="s">
        <v>696</v>
      </c>
      <c r="F334" s="132" t="s">
        <v>631</v>
      </c>
      <c r="G334" s="133" t="s">
        <v>697</v>
      </c>
    </row>
    <row r="335" spans="1:7" s="3" customFormat="1" ht="60">
      <c r="A335" s="134">
        <v>467818</v>
      </c>
      <c r="B335" s="129" t="s">
        <v>698</v>
      </c>
      <c r="C335" s="130">
        <v>46140</v>
      </c>
      <c r="D335" s="131">
        <v>60720000</v>
      </c>
      <c r="E335" s="129" t="s">
        <v>699</v>
      </c>
      <c r="F335" s="132" t="s">
        <v>631</v>
      </c>
      <c r="G335" s="133" t="s">
        <v>700</v>
      </c>
    </row>
    <row r="336" spans="1:7" s="3" customFormat="1" ht="75">
      <c r="A336" s="134">
        <v>467750</v>
      </c>
      <c r="B336" s="129" t="s">
        <v>701</v>
      </c>
      <c r="C336" s="136">
        <v>46147</v>
      </c>
      <c r="D336" s="131">
        <v>2086260000</v>
      </c>
      <c r="E336" s="129" t="s">
        <v>702</v>
      </c>
      <c r="F336" s="132" t="s">
        <v>631</v>
      </c>
      <c r="G336" s="133" t="s">
        <v>703</v>
      </c>
    </row>
    <row r="337" spans="1:7" s="3" customFormat="1" ht="67.5" customHeight="1">
      <c r="A337" s="134">
        <v>480904</v>
      </c>
      <c r="B337" s="129" t="s">
        <v>704</v>
      </c>
      <c r="C337" s="130">
        <v>46199</v>
      </c>
      <c r="D337" s="131">
        <v>2400000000</v>
      </c>
      <c r="E337" s="129" t="s">
        <v>705</v>
      </c>
      <c r="F337" s="132" t="s">
        <v>631</v>
      </c>
      <c r="G337" s="133" t="s">
        <v>706</v>
      </c>
    </row>
    <row r="338" spans="1:7" s="3" customFormat="1" ht="60">
      <c r="A338" s="134">
        <v>484142</v>
      </c>
      <c r="B338" s="129" t="s">
        <v>707</v>
      </c>
      <c r="C338" s="130">
        <v>46178</v>
      </c>
      <c r="D338" s="131">
        <v>60000000</v>
      </c>
      <c r="E338" s="129" t="s">
        <v>708</v>
      </c>
      <c r="F338" s="132" t="s">
        <v>631</v>
      </c>
      <c r="G338" s="133" t="s">
        <v>709</v>
      </c>
    </row>
    <row r="339" spans="1:7" s="3" customFormat="1" ht="75" customHeight="1">
      <c r="A339" s="134">
        <v>475315</v>
      </c>
      <c r="B339" s="129" t="s">
        <v>710</v>
      </c>
      <c r="C339" s="130">
        <v>46171</v>
      </c>
      <c r="D339" s="131">
        <v>1620000000</v>
      </c>
      <c r="E339" s="129" t="s">
        <v>642</v>
      </c>
      <c r="F339" s="132" t="s">
        <v>631</v>
      </c>
      <c r="G339" s="133" t="s">
        <v>691</v>
      </c>
    </row>
    <row r="340" spans="1:7" s="3" customFormat="1" ht="75" customHeight="1">
      <c r="A340" s="134">
        <v>480358</v>
      </c>
      <c r="B340" s="129" t="s">
        <v>711</v>
      </c>
      <c r="C340" s="130">
        <v>46182</v>
      </c>
      <c r="D340" s="131">
        <v>294766619</v>
      </c>
      <c r="E340" s="129" t="s">
        <v>712</v>
      </c>
      <c r="F340" s="132" t="s">
        <v>631</v>
      </c>
      <c r="G340" s="133" t="s">
        <v>713</v>
      </c>
    </row>
    <row r="341" spans="1:7" s="3" customFormat="1" ht="75" customHeight="1">
      <c r="A341" s="134">
        <v>480358</v>
      </c>
      <c r="B341" s="129" t="s">
        <v>711</v>
      </c>
      <c r="C341" s="130">
        <v>46182</v>
      </c>
      <c r="D341" s="131">
        <v>69575519</v>
      </c>
      <c r="E341" s="129" t="s">
        <v>714</v>
      </c>
      <c r="F341" s="132" t="s">
        <v>631</v>
      </c>
      <c r="G341" s="133" t="s">
        <v>713</v>
      </c>
    </row>
    <row r="342" spans="1:7" s="3" customFormat="1" ht="70.5" customHeight="1" thickBot="1">
      <c r="A342" s="252">
        <v>480903</v>
      </c>
      <c r="B342" s="247" t="s">
        <v>715</v>
      </c>
      <c r="C342" s="248">
        <v>46197</v>
      </c>
      <c r="D342" s="249">
        <v>154664680</v>
      </c>
      <c r="E342" s="247" t="s">
        <v>716</v>
      </c>
      <c r="F342" s="250" t="s">
        <v>631</v>
      </c>
      <c r="G342" s="251" t="s">
        <v>717</v>
      </c>
    </row>
    <row r="343" spans="1:7" s="3" customFormat="1" ht="384" customHeight="1" thickTop="1" thickBot="1">
      <c r="A343" s="645"/>
      <c r="B343" s="646"/>
      <c r="C343" s="646"/>
      <c r="D343" s="646"/>
      <c r="E343" s="646"/>
      <c r="F343" s="646"/>
      <c r="G343" s="647"/>
    </row>
    <row r="344" spans="1:7" ht="16.5">
      <c r="A344" s="302" t="s">
        <v>64</v>
      </c>
      <c r="B344" s="303"/>
      <c r="C344" s="303"/>
      <c r="D344" s="303"/>
      <c r="E344" s="303"/>
      <c r="F344" s="303"/>
      <c r="G344" s="304"/>
    </row>
    <row r="345" spans="1:7" ht="69.75" customHeight="1" thickBot="1">
      <c r="A345" s="431" t="s">
        <v>62</v>
      </c>
      <c r="B345" s="432"/>
      <c r="C345" s="102" t="s">
        <v>16</v>
      </c>
      <c r="D345" s="102" t="s">
        <v>27</v>
      </c>
      <c r="E345" s="103" t="s">
        <v>721</v>
      </c>
      <c r="F345" s="102" t="s">
        <v>28</v>
      </c>
      <c r="G345" s="48" t="s">
        <v>29</v>
      </c>
    </row>
    <row r="346" spans="1:7" ht="27" customHeight="1">
      <c r="A346" s="137">
        <v>100</v>
      </c>
      <c r="B346" s="132"/>
      <c r="C346" s="138" t="s">
        <v>219</v>
      </c>
      <c r="D346" s="145">
        <f>SUM(D347:D352)</f>
        <v>190076928180</v>
      </c>
      <c r="E346" s="146">
        <v>72300588970</v>
      </c>
      <c r="F346" s="147">
        <f>D346-E346</f>
        <v>117776339210</v>
      </c>
      <c r="G346" s="636" t="s">
        <v>85</v>
      </c>
    </row>
    <row r="347" spans="1:7" ht="31.5">
      <c r="A347" s="137"/>
      <c r="B347" s="132">
        <v>110</v>
      </c>
      <c r="C347" s="138" t="s">
        <v>220</v>
      </c>
      <c r="D347" s="142">
        <v>106032696328</v>
      </c>
      <c r="E347" s="144">
        <v>41724735861</v>
      </c>
      <c r="F347" s="149">
        <f t="shared" ref="F347:F389" si="1">D347-E347</f>
        <v>64307960467</v>
      </c>
      <c r="G347" s="637"/>
    </row>
    <row r="348" spans="1:7" ht="31.5">
      <c r="A348" s="137"/>
      <c r="B348" s="132">
        <v>120</v>
      </c>
      <c r="C348" s="138" t="s">
        <v>221</v>
      </c>
      <c r="D348" s="142">
        <v>4466600000</v>
      </c>
      <c r="E348" s="144">
        <v>1721956609</v>
      </c>
      <c r="F348" s="149">
        <f t="shared" si="1"/>
        <v>2744643391</v>
      </c>
      <c r="G348" s="637"/>
    </row>
    <row r="349" spans="1:7" ht="31.5">
      <c r="A349" s="137"/>
      <c r="B349" s="132">
        <v>130</v>
      </c>
      <c r="C349" s="138" t="s">
        <v>222</v>
      </c>
      <c r="D349" s="142">
        <v>43844665373</v>
      </c>
      <c r="E349" s="144">
        <v>19166935443</v>
      </c>
      <c r="F349" s="149">
        <f t="shared" si="1"/>
        <v>24677729930</v>
      </c>
      <c r="G349" s="637"/>
    </row>
    <row r="350" spans="1:7" ht="15.75">
      <c r="A350" s="137"/>
      <c r="B350" s="132">
        <v>140</v>
      </c>
      <c r="C350" s="138" t="s">
        <v>223</v>
      </c>
      <c r="D350" s="142">
        <v>21094084013</v>
      </c>
      <c r="E350" s="144">
        <v>9556398082</v>
      </c>
      <c r="F350" s="149">
        <f t="shared" si="1"/>
        <v>11537685931</v>
      </c>
      <c r="G350" s="637"/>
    </row>
    <row r="351" spans="1:7" ht="31.5">
      <c r="A351" s="137"/>
      <c r="B351" s="132">
        <v>180</v>
      </c>
      <c r="C351" s="138" t="s">
        <v>645</v>
      </c>
      <c r="D351" s="142">
        <v>11700000000</v>
      </c>
      <c r="E351" s="142">
        <v>0</v>
      </c>
      <c r="F351" s="149">
        <f t="shared" si="1"/>
        <v>11700000000</v>
      </c>
      <c r="G351" s="637"/>
    </row>
    <row r="352" spans="1:7" ht="30">
      <c r="A352" s="132"/>
      <c r="B352" s="132">
        <v>190</v>
      </c>
      <c r="C352" s="133" t="s">
        <v>224</v>
      </c>
      <c r="D352" s="142">
        <v>2938882466</v>
      </c>
      <c r="E352" s="144">
        <v>130562975</v>
      </c>
      <c r="F352" s="149">
        <f t="shared" si="1"/>
        <v>2808319491</v>
      </c>
      <c r="G352" s="637"/>
    </row>
    <row r="353" spans="1:7" ht="31.5">
      <c r="A353" s="137">
        <v>200</v>
      </c>
      <c r="B353" s="132"/>
      <c r="C353" s="138" t="s">
        <v>225</v>
      </c>
      <c r="D353" s="148">
        <f>SUM(D354:D362)</f>
        <v>136928553559</v>
      </c>
      <c r="E353" s="143">
        <v>18536545150</v>
      </c>
      <c r="F353" s="80">
        <f t="shared" si="1"/>
        <v>118392008409</v>
      </c>
      <c r="G353" s="637"/>
    </row>
    <row r="354" spans="1:7" ht="15.75">
      <c r="A354" s="137"/>
      <c r="B354" s="132">
        <v>210</v>
      </c>
      <c r="C354" s="133" t="s">
        <v>226</v>
      </c>
      <c r="D354" s="142">
        <v>9511479332</v>
      </c>
      <c r="E354" s="144">
        <v>2421695049</v>
      </c>
      <c r="F354" s="149">
        <f t="shared" si="1"/>
        <v>7089784283</v>
      </c>
      <c r="G354" s="637"/>
    </row>
    <row r="355" spans="1:7" ht="30">
      <c r="A355" s="137"/>
      <c r="B355" s="132">
        <v>220</v>
      </c>
      <c r="C355" s="133" t="s">
        <v>227</v>
      </c>
      <c r="D355" s="142">
        <v>688743000</v>
      </c>
      <c r="E355" s="144">
        <v>12711364</v>
      </c>
      <c r="F355" s="149">
        <f t="shared" si="1"/>
        <v>676031636</v>
      </c>
      <c r="G355" s="637"/>
    </row>
    <row r="356" spans="1:7" ht="15.75">
      <c r="A356" s="137"/>
      <c r="B356" s="132">
        <v>230</v>
      </c>
      <c r="C356" s="133" t="s">
        <v>228</v>
      </c>
      <c r="D356" s="142">
        <v>7021624355</v>
      </c>
      <c r="E356" s="144">
        <v>2153811629</v>
      </c>
      <c r="F356" s="149">
        <f t="shared" si="1"/>
        <v>4867812726</v>
      </c>
      <c r="G356" s="637"/>
    </row>
    <row r="357" spans="1:7" ht="45">
      <c r="A357" s="137"/>
      <c r="B357" s="132">
        <v>240</v>
      </c>
      <c r="C357" s="133" t="s">
        <v>229</v>
      </c>
      <c r="D357" s="142">
        <v>81001559869</v>
      </c>
      <c r="E357" s="144">
        <v>7916409955</v>
      </c>
      <c r="F357" s="149">
        <f t="shared" si="1"/>
        <v>73085149914</v>
      </c>
      <c r="G357" s="637"/>
    </row>
    <row r="358" spans="1:7" ht="15.75">
      <c r="A358" s="137"/>
      <c r="B358" s="132">
        <v>250</v>
      </c>
      <c r="C358" s="133" t="s">
        <v>230</v>
      </c>
      <c r="D358" s="142">
        <v>4814866000</v>
      </c>
      <c r="E358" s="144">
        <v>1520679075</v>
      </c>
      <c r="F358" s="149">
        <f t="shared" si="1"/>
        <v>3294186925</v>
      </c>
      <c r="G358" s="637"/>
    </row>
    <row r="359" spans="1:7" ht="30">
      <c r="A359" s="137"/>
      <c r="B359" s="132">
        <v>260</v>
      </c>
      <c r="C359" s="133" t="s">
        <v>231</v>
      </c>
      <c r="D359" s="142">
        <v>29085039603</v>
      </c>
      <c r="E359" s="144">
        <v>4057819594</v>
      </c>
      <c r="F359" s="149">
        <f t="shared" si="1"/>
        <v>25027220009</v>
      </c>
      <c r="G359" s="637"/>
    </row>
    <row r="360" spans="1:7" ht="15.75">
      <c r="A360" s="137"/>
      <c r="B360" s="132"/>
      <c r="C360" s="133" t="s">
        <v>718</v>
      </c>
      <c r="D360" s="142">
        <v>213265000</v>
      </c>
      <c r="E360" s="142">
        <v>0</v>
      </c>
      <c r="F360" s="149">
        <f t="shared" si="1"/>
        <v>213265000</v>
      </c>
      <c r="G360" s="637"/>
    </row>
    <row r="361" spans="1:7" ht="30">
      <c r="A361" s="137"/>
      <c r="B361" s="132">
        <v>280</v>
      </c>
      <c r="C361" s="133" t="s">
        <v>232</v>
      </c>
      <c r="D361" s="142">
        <v>1540261800</v>
      </c>
      <c r="E361" s="144">
        <v>16900001</v>
      </c>
      <c r="F361" s="149">
        <f t="shared" si="1"/>
        <v>1523361799</v>
      </c>
      <c r="G361" s="637"/>
    </row>
    <row r="362" spans="1:7" ht="45">
      <c r="A362" s="137"/>
      <c r="B362" s="132">
        <v>290</v>
      </c>
      <c r="C362" s="133" t="s">
        <v>233</v>
      </c>
      <c r="D362" s="142">
        <v>3051714600</v>
      </c>
      <c r="E362" s="144">
        <v>436518483</v>
      </c>
      <c r="F362" s="149">
        <f t="shared" si="1"/>
        <v>2615196117</v>
      </c>
      <c r="G362" s="637"/>
    </row>
    <row r="363" spans="1:7" ht="31.5">
      <c r="A363" s="137">
        <v>300</v>
      </c>
      <c r="B363" s="132"/>
      <c r="C363" s="138" t="s">
        <v>234</v>
      </c>
      <c r="D363" s="141">
        <f>SUM(D364:D371)</f>
        <v>24728315237</v>
      </c>
      <c r="E363" s="143">
        <v>2623710163</v>
      </c>
      <c r="F363" s="80">
        <f t="shared" si="1"/>
        <v>22104605074</v>
      </c>
      <c r="G363" s="637"/>
    </row>
    <row r="364" spans="1:7" ht="15.75">
      <c r="A364" s="137"/>
      <c r="B364" s="132">
        <v>310</v>
      </c>
      <c r="C364" s="133" t="s">
        <v>235</v>
      </c>
      <c r="D364" s="142">
        <v>376191240</v>
      </c>
      <c r="E364" s="144">
        <v>58968404</v>
      </c>
      <c r="F364" s="149">
        <f t="shared" si="1"/>
        <v>317222836</v>
      </c>
      <c r="G364" s="637"/>
    </row>
    <row r="365" spans="1:7" ht="15.75">
      <c r="A365" s="137"/>
      <c r="B365" s="132">
        <v>320</v>
      </c>
      <c r="C365" s="133" t="s">
        <v>236</v>
      </c>
      <c r="D365" s="142">
        <v>1935010499</v>
      </c>
      <c r="E365" s="142">
        <v>0</v>
      </c>
      <c r="F365" s="149">
        <f t="shared" si="1"/>
        <v>1935010499</v>
      </c>
      <c r="G365" s="637"/>
    </row>
    <row r="366" spans="1:7" ht="30">
      <c r="A366" s="137"/>
      <c r="B366" s="132">
        <v>330</v>
      </c>
      <c r="C366" s="133" t="s">
        <v>237</v>
      </c>
      <c r="D366" s="142">
        <v>878925936</v>
      </c>
      <c r="E366" s="144">
        <v>33592818</v>
      </c>
      <c r="F366" s="149">
        <f t="shared" si="1"/>
        <v>845333118</v>
      </c>
      <c r="G366" s="637"/>
    </row>
    <row r="367" spans="1:7" ht="30.75" thickBot="1">
      <c r="A367" s="886"/>
      <c r="B367" s="887">
        <v>340</v>
      </c>
      <c r="C367" s="888" t="s">
        <v>719</v>
      </c>
      <c r="D367" s="889">
        <v>10900029667</v>
      </c>
      <c r="E367" s="890">
        <v>474789427</v>
      </c>
      <c r="F367" s="891">
        <f t="shared" si="1"/>
        <v>10425240240</v>
      </c>
      <c r="G367" s="637"/>
    </row>
    <row r="368" spans="1:7" ht="45">
      <c r="A368" s="882"/>
      <c r="B368" s="244">
        <v>350</v>
      </c>
      <c r="C368" s="245" t="s">
        <v>238</v>
      </c>
      <c r="D368" s="883">
        <v>1893009014</v>
      </c>
      <c r="E368" s="884">
        <v>96346659</v>
      </c>
      <c r="F368" s="885">
        <f t="shared" si="1"/>
        <v>1796662355</v>
      </c>
      <c r="G368" s="637"/>
    </row>
    <row r="369" spans="1:7" ht="30">
      <c r="A369" s="137"/>
      <c r="B369" s="132">
        <v>360</v>
      </c>
      <c r="C369" s="133" t="s">
        <v>239</v>
      </c>
      <c r="D369" s="142">
        <v>5477301120</v>
      </c>
      <c r="E369" s="144">
        <v>1857436809</v>
      </c>
      <c r="F369" s="149">
        <f t="shared" si="1"/>
        <v>3619864311</v>
      </c>
      <c r="G369" s="637"/>
    </row>
    <row r="370" spans="1:7" ht="30">
      <c r="A370" s="137"/>
      <c r="B370" s="132">
        <v>390</v>
      </c>
      <c r="C370" s="133" t="s">
        <v>240</v>
      </c>
      <c r="D370" s="142">
        <v>3267847761</v>
      </c>
      <c r="E370" s="144">
        <v>102576046</v>
      </c>
      <c r="F370" s="149">
        <f t="shared" si="1"/>
        <v>3165271715</v>
      </c>
      <c r="G370" s="637"/>
    </row>
    <row r="371" spans="1:7" ht="15.75">
      <c r="A371" s="137">
        <v>400</v>
      </c>
      <c r="B371" s="132">
        <v>400</v>
      </c>
      <c r="C371" s="138" t="s">
        <v>427</v>
      </c>
      <c r="D371" s="141">
        <v>0</v>
      </c>
      <c r="E371" s="141">
        <v>0</v>
      </c>
      <c r="F371" s="80">
        <f t="shared" si="1"/>
        <v>0</v>
      </c>
      <c r="G371" s="637"/>
    </row>
    <row r="372" spans="1:7" ht="15.75">
      <c r="A372" s="137">
        <v>500</v>
      </c>
      <c r="B372" s="132"/>
      <c r="C372" s="138" t="s">
        <v>241</v>
      </c>
      <c r="D372" s="141">
        <f>SUM(D373:D379)</f>
        <v>324851943763</v>
      </c>
      <c r="E372" s="143">
        <v>49839599902</v>
      </c>
      <c r="F372" s="80">
        <f t="shared" si="1"/>
        <v>275012343861</v>
      </c>
      <c r="G372" s="637"/>
    </row>
    <row r="373" spans="1:7" ht="30">
      <c r="A373" s="137"/>
      <c r="B373" s="132">
        <v>510</v>
      </c>
      <c r="C373" s="133" t="s">
        <v>242</v>
      </c>
      <c r="D373" s="142">
        <v>0</v>
      </c>
      <c r="E373" s="142">
        <v>0</v>
      </c>
      <c r="F373" s="80">
        <f t="shared" si="1"/>
        <v>0</v>
      </c>
      <c r="G373" s="637"/>
    </row>
    <row r="374" spans="1:7" s="11" customFormat="1" ht="15.75">
      <c r="A374" s="137"/>
      <c r="B374" s="132">
        <v>520</v>
      </c>
      <c r="C374" s="133" t="s">
        <v>243</v>
      </c>
      <c r="D374" s="142">
        <v>117582561160</v>
      </c>
      <c r="E374" s="144">
        <v>9771544213</v>
      </c>
      <c r="F374" s="149">
        <f t="shared" si="1"/>
        <v>107811016947</v>
      </c>
      <c r="G374" s="637"/>
    </row>
    <row r="375" spans="1:7" ht="60">
      <c r="A375" s="137"/>
      <c r="B375" s="132">
        <v>530</v>
      </c>
      <c r="C375" s="133" t="s">
        <v>244</v>
      </c>
      <c r="D375" s="142">
        <v>148463309314</v>
      </c>
      <c r="E375" s="144">
        <v>38635433962</v>
      </c>
      <c r="F375" s="149">
        <f t="shared" si="1"/>
        <v>109827875352</v>
      </c>
      <c r="G375" s="637"/>
    </row>
    <row r="376" spans="1:7" ht="45">
      <c r="A376" s="137"/>
      <c r="B376" s="132">
        <v>540</v>
      </c>
      <c r="C376" s="133" t="s">
        <v>245</v>
      </c>
      <c r="D376" s="142">
        <v>18163913073</v>
      </c>
      <c r="E376" s="144">
        <v>1170877067</v>
      </c>
      <c r="F376" s="149">
        <f t="shared" si="1"/>
        <v>16993036006</v>
      </c>
      <c r="G376" s="637"/>
    </row>
    <row r="377" spans="1:7" ht="30">
      <c r="A377" s="137"/>
      <c r="B377" s="132">
        <v>550</v>
      </c>
      <c r="C377" s="133" t="s">
        <v>459</v>
      </c>
      <c r="D377" s="142">
        <v>0</v>
      </c>
      <c r="E377" s="142">
        <v>0</v>
      </c>
      <c r="F377" s="149">
        <f t="shared" si="1"/>
        <v>0</v>
      </c>
      <c r="G377" s="637"/>
    </row>
    <row r="378" spans="1:7" ht="30">
      <c r="A378" s="137"/>
      <c r="B378" s="132">
        <v>570</v>
      </c>
      <c r="C378" s="133" t="s">
        <v>246</v>
      </c>
      <c r="D378" s="142">
        <v>38062160216</v>
      </c>
      <c r="E378" s="144">
        <v>100018650</v>
      </c>
      <c r="F378" s="149">
        <f t="shared" si="1"/>
        <v>37962141566</v>
      </c>
      <c r="G378" s="637"/>
    </row>
    <row r="379" spans="1:7" ht="45">
      <c r="A379" s="132"/>
      <c r="B379" s="132">
        <v>590</v>
      </c>
      <c r="C379" s="133" t="s">
        <v>247</v>
      </c>
      <c r="D379" s="142">
        <v>2580000000</v>
      </c>
      <c r="E379" s="144">
        <v>161726010</v>
      </c>
      <c r="F379" s="149">
        <f t="shared" si="1"/>
        <v>2418273990</v>
      </c>
      <c r="G379" s="637"/>
    </row>
    <row r="380" spans="1:7" ht="15.75">
      <c r="A380" s="137">
        <v>800</v>
      </c>
      <c r="B380" s="132"/>
      <c r="C380" s="138" t="s">
        <v>248</v>
      </c>
      <c r="D380" s="141">
        <f>SUM(D381:D384)</f>
        <v>49300659500</v>
      </c>
      <c r="E380" s="143">
        <v>23869526640</v>
      </c>
      <c r="F380" s="80">
        <f t="shared" si="1"/>
        <v>25431132860</v>
      </c>
      <c r="G380" s="637"/>
    </row>
    <row r="381" spans="1:7" s="11" customFormat="1" ht="63">
      <c r="A381" s="137"/>
      <c r="B381" s="132">
        <v>810</v>
      </c>
      <c r="C381" s="139" t="s">
        <v>249</v>
      </c>
      <c r="D381" s="142">
        <v>40000000000</v>
      </c>
      <c r="E381" s="144">
        <v>20000000000</v>
      </c>
      <c r="F381" s="149">
        <f t="shared" si="1"/>
        <v>20000000000</v>
      </c>
      <c r="G381" s="637"/>
    </row>
    <row r="382" spans="1:7" s="11" customFormat="1" ht="47.25">
      <c r="A382" s="137"/>
      <c r="B382" s="132">
        <v>830</v>
      </c>
      <c r="C382" s="139" t="s">
        <v>720</v>
      </c>
      <c r="D382" s="142">
        <v>240000000</v>
      </c>
      <c r="E382" s="142">
        <v>0</v>
      </c>
      <c r="F382" s="149">
        <f t="shared" si="1"/>
        <v>240000000</v>
      </c>
      <c r="G382" s="637"/>
    </row>
    <row r="383" spans="1:7" s="11" customFormat="1" ht="47.25">
      <c r="A383" s="137"/>
      <c r="B383" s="132">
        <v>840</v>
      </c>
      <c r="C383" s="139" t="s">
        <v>250</v>
      </c>
      <c r="D383" s="142">
        <v>2297757760</v>
      </c>
      <c r="E383" s="144">
        <v>844395000</v>
      </c>
      <c r="F383" s="149">
        <f t="shared" si="1"/>
        <v>1453362760</v>
      </c>
      <c r="G383" s="637"/>
    </row>
    <row r="384" spans="1:7" s="11" customFormat="1" ht="47.25">
      <c r="A384" s="137"/>
      <c r="B384" s="132">
        <v>850</v>
      </c>
      <c r="C384" s="139" t="s">
        <v>251</v>
      </c>
      <c r="D384" s="142">
        <v>6762901740</v>
      </c>
      <c r="E384" s="144">
        <v>3025131640</v>
      </c>
      <c r="F384" s="149">
        <f t="shared" si="1"/>
        <v>3737770100</v>
      </c>
      <c r="G384" s="637"/>
    </row>
    <row r="385" spans="1:7" s="11" customFormat="1" ht="15.75">
      <c r="A385" s="137">
        <v>900</v>
      </c>
      <c r="B385" s="132"/>
      <c r="C385" s="138" t="s">
        <v>252</v>
      </c>
      <c r="D385" s="141">
        <f>SUM(D386:D388)</f>
        <v>34169935000</v>
      </c>
      <c r="E385" s="143">
        <v>8343880520</v>
      </c>
      <c r="F385" s="80">
        <f t="shared" si="1"/>
        <v>25826054480</v>
      </c>
      <c r="G385" s="637"/>
    </row>
    <row r="386" spans="1:7" s="11" customFormat="1" ht="45">
      <c r="A386" s="137"/>
      <c r="B386" s="132">
        <v>910</v>
      </c>
      <c r="C386" s="133" t="s">
        <v>253</v>
      </c>
      <c r="D386" s="142">
        <v>33969935000</v>
      </c>
      <c r="E386" s="144">
        <v>8343880520</v>
      </c>
      <c r="F386" s="149">
        <f t="shared" si="1"/>
        <v>25626054480</v>
      </c>
      <c r="G386" s="637"/>
    </row>
    <row r="387" spans="1:7" s="11" customFormat="1" ht="45">
      <c r="A387" s="137"/>
      <c r="B387" s="132">
        <v>920</v>
      </c>
      <c r="C387" s="133" t="s">
        <v>254</v>
      </c>
      <c r="D387" s="142">
        <v>200000000</v>
      </c>
      <c r="E387" s="142">
        <v>0</v>
      </c>
      <c r="F387" s="149">
        <f t="shared" si="1"/>
        <v>200000000</v>
      </c>
      <c r="G387" s="637"/>
    </row>
    <row r="388" spans="1:7" s="11" customFormat="1" ht="45">
      <c r="A388" s="137"/>
      <c r="B388" s="132">
        <v>960</v>
      </c>
      <c r="C388" s="140" t="s">
        <v>255</v>
      </c>
      <c r="D388" s="142">
        <v>0</v>
      </c>
      <c r="E388" s="142">
        <v>0</v>
      </c>
      <c r="F388" s="149">
        <f t="shared" si="1"/>
        <v>0</v>
      </c>
      <c r="G388" s="637"/>
    </row>
    <row r="389" spans="1:7" ht="16.5" thickBot="1">
      <c r="A389" s="648" t="s">
        <v>256</v>
      </c>
      <c r="B389" s="649"/>
      <c r="C389" s="650"/>
      <c r="D389" s="141">
        <f>+D346+D353+D363+D372+D380+D385</f>
        <v>760056335239</v>
      </c>
      <c r="E389" s="141">
        <v>175513851345</v>
      </c>
      <c r="F389" s="149">
        <f t="shared" si="1"/>
        <v>584542483894</v>
      </c>
      <c r="G389" s="638"/>
    </row>
    <row r="390" spans="1:7" s="11" customFormat="1" ht="343.5" customHeight="1" thickBot="1">
      <c r="A390" s="81"/>
      <c r="B390" s="31"/>
      <c r="C390" s="31"/>
      <c r="D390" s="82"/>
      <c r="E390" s="82"/>
      <c r="F390" s="82"/>
      <c r="G390" s="83"/>
    </row>
    <row r="391" spans="1:7" s="11" customFormat="1" ht="389.25" customHeight="1" thickBot="1">
      <c r="A391" s="29"/>
      <c r="B391" s="30"/>
      <c r="C391" s="30"/>
      <c r="D391" s="466"/>
      <c r="E391" s="466"/>
      <c r="F391" s="466"/>
      <c r="G391" s="467"/>
    </row>
    <row r="392" spans="1:7" ht="18.75">
      <c r="A392" s="481" t="s">
        <v>195</v>
      </c>
      <c r="B392" s="482"/>
      <c r="C392" s="482"/>
      <c r="D392" s="482"/>
      <c r="E392" s="482"/>
      <c r="F392" s="482"/>
      <c r="G392" s="483"/>
    </row>
    <row r="393" spans="1:7" ht="15.75" customHeight="1">
      <c r="A393" s="631" t="s">
        <v>196</v>
      </c>
      <c r="B393" s="632"/>
      <c r="C393" s="632"/>
      <c r="D393" s="632"/>
      <c r="E393" s="632"/>
      <c r="F393" s="632"/>
      <c r="G393" s="633"/>
    </row>
    <row r="394" spans="1:7" ht="15.75">
      <c r="A394" s="378" t="s">
        <v>113</v>
      </c>
      <c r="B394" s="379"/>
      <c r="C394" s="379"/>
      <c r="D394" s="379"/>
      <c r="E394" s="379"/>
      <c r="F394" s="379"/>
      <c r="G394" s="292"/>
    </row>
    <row r="395" spans="1:7" ht="31.5">
      <c r="A395" s="46" t="s">
        <v>15</v>
      </c>
      <c r="B395" s="77" t="s">
        <v>31</v>
      </c>
      <c r="C395" s="291" t="s">
        <v>16</v>
      </c>
      <c r="D395" s="301"/>
      <c r="E395" s="291" t="s">
        <v>32</v>
      </c>
      <c r="F395" s="301"/>
      <c r="G395" s="78" t="s">
        <v>33</v>
      </c>
    </row>
    <row r="396" spans="1:7" ht="30">
      <c r="A396" s="79">
        <v>2</v>
      </c>
      <c r="B396" s="76" t="s">
        <v>87</v>
      </c>
      <c r="C396" s="429" t="s">
        <v>88</v>
      </c>
      <c r="D396" s="430"/>
      <c r="E396" s="827" t="s">
        <v>89</v>
      </c>
      <c r="F396" s="827"/>
      <c r="G396" s="828" t="s">
        <v>94</v>
      </c>
    </row>
    <row r="397" spans="1:7" s="3" customFormat="1" ht="45">
      <c r="A397" s="47">
        <v>3</v>
      </c>
      <c r="B397" s="76" t="s">
        <v>90</v>
      </c>
      <c r="C397" s="429" t="s">
        <v>88</v>
      </c>
      <c r="D397" s="430"/>
      <c r="E397" s="827" t="s">
        <v>91</v>
      </c>
      <c r="F397" s="827"/>
      <c r="G397" s="828" t="s">
        <v>94</v>
      </c>
    </row>
    <row r="398" spans="1:7" s="3" customFormat="1" ht="45">
      <c r="A398" s="47">
        <v>4</v>
      </c>
      <c r="B398" s="76" t="s">
        <v>125</v>
      </c>
      <c r="C398" s="429" t="s">
        <v>88</v>
      </c>
      <c r="D398" s="430"/>
      <c r="E398" s="827" t="s">
        <v>126</v>
      </c>
      <c r="F398" s="827"/>
      <c r="G398" s="828" t="s">
        <v>94</v>
      </c>
    </row>
    <row r="399" spans="1:7" s="3" customFormat="1" ht="15.75">
      <c r="A399" s="378" t="s">
        <v>655</v>
      </c>
      <c r="B399" s="379"/>
      <c r="C399" s="379"/>
      <c r="D399" s="379"/>
      <c r="E399" s="379"/>
      <c r="F399" s="379"/>
      <c r="G399" s="292"/>
    </row>
    <row r="400" spans="1:7" s="3" customFormat="1" ht="31.5">
      <c r="A400" s="46" t="s">
        <v>15</v>
      </c>
      <c r="B400" s="77" t="s">
        <v>31</v>
      </c>
      <c r="C400" s="291" t="s">
        <v>16</v>
      </c>
      <c r="D400" s="301"/>
      <c r="E400" s="291" t="s">
        <v>32</v>
      </c>
      <c r="F400" s="301"/>
      <c r="G400" s="78" t="s">
        <v>33</v>
      </c>
    </row>
    <row r="401" spans="1:7" s="3" customFormat="1" ht="45">
      <c r="A401" s="170">
        <v>1</v>
      </c>
      <c r="B401" s="170" t="s">
        <v>610</v>
      </c>
      <c r="C401" s="308" t="s">
        <v>611</v>
      </c>
      <c r="D401" s="309"/>
      <c r="E401" s="308" t="s">
        <v>612</v>
      </c>
      <c r="F401" s="309"/>
      <c r="G401" s="261" t="s">
        <v>613</v>
      </c>
    </row>
    <row r="402" spans="1:7" s="3" customFormat="1" ht="45">
      <c r="A402" s="181">
        <v>2</v>
      </c>
      <c r="B402" s="170" t="s">
        <v>614</v>
      </c>
      <c r="C402" s="308" t="s">
        <v>615</v>
      </c>
      <c r="D402" s="309"/>
      <c r="E402" s="308" t="s">
        <v>616</v>
      </c>
      <c r="F402" s="309"/>
      <c r="G402" s="261" t="s">
        <v>613</v>
      </c>
    </row>
    <row r="403" spans="1:7" s="3" customFormat="1" ht="60" customHeight="1">
      <c r="A403" s="181">
        <v>3</v>
      </c>
      <c r="B403" s="170" t="s">
        <v>617</v>
      </c>
      <c r="C403" s="308" t="s">
        <v>618</v>
      </c>
      <c r="D403" s="309"/>
      <c r="E403" s="308" t="s">
        <v>619</v>
      </c>
      <c r="F403" s="309"/>
      <c r="G403" s="261" t="s">
        <v>620</v>
      </c>
    </row>
    <row r="404" spans="1:7" s="3" customFormat="1" ht="60" customHeight="1">
      <c r="A404" s="181">
        <v>4</v>
      </c>
      <c r="B404" s="170" t="s">
        <v>621</v>
      </c>
      <c r="C404" s="308" t="s">
        <v>618</v>
      </c>
      <c r="D404" s="309"/>
      <c r="E404" s="308" t="s">
        <v>619</v>
      </c>
      <c r="F404" s="309"/>
      <c r="G404" s="261" t="s">
        <v>920</v>
      </c>
    </row>
    <row r="405" spans="1:7" s="3" customFormat="1" ht="45" customHeight="1">
      <c r="A405" s="181">
        <v>5</v>
      </c>
      <c r="B405" s="170" t="s">
        <v>622</v>
      </c>
      <c r="C405" s="308" t="s">
        <v>623</v>
      </c>
      <c r="D405" s="309"/>
      <c r="E405" s="726" t="s">
        <v>624</v>
      </c>
      <c r="F405" s="726"/>
      <c r="G405" s="261" t="s">
        <v>921</v>
      </c>
    </row>
    <row r="406" spans="1:7" s="3" customFormat="1" ht="45" customHeight="1">
      <c r="A406" s="181">
        <v>6</v>
      </c>
      <c r="B406" s="170" t="s">
        <v>625</v>
      </c>
      <c r="C406" s="308" t="s">
        <v>623</v>
      </c>
      <c r="D406" s="309"/>
      <c r="E406" s="726" t="s">
        <v>626</v>
      </c>
      <c r="F406" s="726"/>
      <c r="G406" s="261" t="s">
        <v>922</v>
      </c>
    </row>
    <row r="407" spans="1:7" s="3" customFormat="1" ht="60">
      <c r="A407" s="181">
        <v>7</v>
      </c>
      <c r="B407" s="170" t="s">
        <v>923</v>
      </c>
      <c r="C407" s="308" t="s">
        <v>623</v>
      </c>
      <c r="D407" s="309"/>
      <c r="E407" s="726" t="s">
        <v>626</v>
      </c>
      <c r="F407" s="726"/>
      <c r="G407" s="261" t="s">
        <v>924</v>
      </c>
    </row>
    <row r="408" spans="1:7" s="3" customFormat="1" ht="15.75" customHeight="1">
      <c r="A408" s="378" t="s">
        <v>174</v>
      </c>
      <c r="B408" s="379"/>
      <c r="C408" s="379"/>
      <c r="D408" s="379"/>
      <c r="E408" s="379"/>
      <c r="F408" s="379"/>
      <c r="G408" s="292"/>
    </row>
    <row r="409" spans="1:7" s="3" customFormat="1" ht="31.5" customHeight="1">
      <c r="A409" s="104" t="s">
        <v>15</v>
      </c>
      <c r="B409" s="155" t="s">
        <v>31</v>
      </c>
      <c r="C409" s="291" t="s">
        <v>16</v>
      </c>
      <c r="D409" s="301"/>
      <c r="E409" s="291" t="s">
        <v>32</v>
      </c>
      <c r="F409" s="301"/>
      <c r="G409" s="156" t="s">
        <v>33</v>
      </c>
    </row>
    <row r="410" spans="1:7" s="3" customFormat="1" ht="90">
      <c r="A410" s="170">
        <v>1</v>
      </c>
      <c r="B410" s="170" t="s">
        <v>218</v>
      </c>
      <c r="C410" s="308" t="str">
        <f>UPPER("Encuesta de satisfación al Cliente - SDNA")</f>
        <v>ENCUESTA DE SATISFACIÓN AL CLIENTE - SDNA</v>
      </c>
      <c r="D410" s="309"/>
      <c r="E410" s="308" t="s">
        <v>160</v>
      </c>
      <c r="F410" s="309"/>
      <c r="G410" s="32" t="s">
        <v>161</v>
      </c>
    </row>
    <row r="411" spans="1:7" s="3" customFormat="1" ht="90">
      <c r="A411" s="170">
        <v>2</v>
      </c>
      <c r="B411" s="170" t="s">
        <v>218</v>
      </c>
      <c r="C411" s="308" t="str">
        <f>UPPER("Registro de Reclamo -SDNA")</f>
        <v>REGISTRO DE RECLAMO -SDNA</v>
      </c>
      <c r="D411" s="309"/>
      <c r="E411" s="308" t="s">
        <v>160</v>
      </c>
      <c r="F411" s="309"/>
      <c r="G411" s="32" t="s">
        <v>162</v>
      </c>
    </row>
    <row r="412" spans="1:7" s="3" customFormat="1" ht="30.75" thickBot="1">
      <c r="A412" s="187">
        <v>3</v>
      </c>
      <c r="B412" s="187" t="s">
        <v>839</v>
      </c>
      <c r="C412" s="452" t="s">
        <v>840</v>
      </c>
      <c r="D412" s="453"/>
      <c r="E412" s="452" t="s">
        <v>841</v>
      </c>
      <c r="F412" s="453"/>
      <c r="G412" s="254" t="s">
        <v>842</v>
      </c>
    </row>
    <row r="413" spans="1:7" s="3" customFormat="1" ht="105">
      <c r="A413" s="224">
        <v>4</v>
      </c>
      <c r="B413" s="224" t="s">
        <v>218</v>
      </c>
      <c r="C413" s="316" t="str">
        <f>UPPER("Encuesta de satisfación al Cliente - SAVEC")</f>
        <v>ENCUESTA DE SATISFACIÓN AL CLIENTE - SAVEC</v>
      </c>
      <c r="D413" s="317"/>
      <c r="E413" s="316" t="s">
        <v>134</v>
      </c>
      <c r="F413" s="317"/>
      <c r="G413" s="253" t="s">
        <v>843</v>
      </c>
    </row>
    <row r="414" spans="1:7" s="3" customFormat="1" ht="87" customHeight="1">
      <c r="A414" s="170">
        <v>5</v>
      </c>
      <c r="B414" s="170" t="s">
        <v>218</v>
      </c>
      <c r="C414" s="308" t="str">
        <f>UPPER("Registro de Reclamo -SAVEC")</f>
        <v>REGISTRO DE RECLAMO -SAVEC</v>
      </c>
      <c r="D414" s="309"/>
      <c r="E414" s="308" t="s">
        <v>134</v>
      </c>
      <c r="F414" s="309"/>
      <c r="G414" s="32" t="s">
        <v>163</v>
      </c>
    </row>
    <row r="415" spans="1:7" s="3" customFormat="1" ht="45">
      <c r="A415" s="170">
        <v>6</v>
      </c>
      <c r="B415" s="170" t="s">
        <v>218</v>
      </c>
      <c r="C415" s="308" t="s">
        <v>164</v>
      </c>
      <c r="D415" s="309"/>
      <c r="E415" s="308" t="s">
        <v>165</v>
      </c>
      <c r="F415" s="309"/>
      <c r="G415" s="32" t="s">
        <v>166</v>
      </c>
    </row>
    <row r="416" spans="1:7" s="3" customFormat="1" ht="60">
      <c r="A416" s="170">
        <v>7</v>
      </c>
      <c r="B416" s="170" t="s">
        <v>218</v>
      </c>
      <c r="C416" s="308" t="s">
        <v>167</v>
      </c>
      <c r="D416" s="309"/>
      <c r="E416" s="308" t="s">
        <v>168</v>
      </c>
      <c r="F416" s="309"/>
      <c r="G416" s="32" t="s">
        <v>169</v>
      </c>
    </row>
    <row r="417" spans="1:7" s="3" customFormat="1" ht="75">
      <c r="A417" s="170">
        <v>8</v>
      </c>
      <c r="B417" s="170" t="s">
        <v>218</v>
      </c>
      <c r="C417" s="308" t="s">
        <v>170</v>
      </c>
      <c r="D417" s="309"/>
      <c r="E417" s="308" t="s">
        <v>168</v>
      </c>
      <c r="F417" s="309"/>
      <c r="G417" s="32" t="s">
        <v>171</v>
      </c>
    </row>
    <row r="418" spans="1:7" s="3" customFormat="1" ht="75">
      <c r="A418" s="170">
        <v>9</v>
      </c>
      <c r="B418" s="170" t="s">
        <v>218</v>
      </c>
      <c r="C418" s="308" t="s">
        <v>172</v>
      </c>
      <c r="D418" s="309"/>
      <c r="E418" s="308" t="s">
        <v>168</v>
      </c>
      <c r="F418" s="309"/>
      <c r="G418" s="261" t="s">
        <v>173</v>
      </c>
    </row>
    <row r="419" spans="1:7" s="3" customFormat="1" ht="15.75">
      <c r="A419" s="566"/>
      <c r="B419" s="424"/>
      <c r="C419" s="424"/>
      <c r="D419" s="424"/>
      <c r="E419" s="424"/>
      <c r="F419" s="424"/>
      <c r="G419" s="567"/>
    </row>
    <row r="420" spans="1:7" s="3" customFormat="1" ht="31.5">
      <c r="A420" s="46" t="s">
        <v>15</v>
      </c>
      <c r="B420" s="38" t="s">
        <v>31</v>
      </c>
      <c r="C420" s="291" t="s">
        <v>16</v>
      </c>
      <c r="D420" s="301"/>
      <c r="E420" s="291" t="s">
        <v>32</v>
      </c>
      <c r="F420" s="301"/>
      <c r="G420" s="78" t="s">
        <v>33</v>
      </c>
    </row>
    <row r="421" spans="1:7" s="3" customFormat="1" ht="30">
      <c r="A421" s="49">
        <v>2</v>
      </c>
      <c r="B421" s="36" t="s">
        <v>87</v>
      </c>
      <c r="C421" s="569" t="s">
        <v>88</v>
      </c>
      <c r="D421" s="570"/>
      <c r="E421" s="568" t="s">
        <v>89</v>
      </c>
      <c r="F421" s="568"/>
      <c r="G421" s="50">
        <v>214381151</v>
      </c>
    </row>
    <row r="422" spans="1:7" s="3" customFormat="1" ht="45">
      <c r="A422" s="51">
        <v>3</v>
      </c>
      <c r="B422" s="36" t="s">
        <v>90</v>
      </c>
      <c r="C422" s="569" t="s">
        <v>88</v>
      </c>
      <c r="D422" s="570"/>
      <c r="E422" s="568" t="s">
        <v>91</v>
      </c>
      <c r="F422" s="568"/>
      <c r="G422" s="50">
        <v>216882331</v>
      </c>
    </row>
    <row r="423" spans="1:7" ht="38.25" customHeight="1">
      <c r="A423" s="193">
        <v>4</v>
      </c>
      <c r="B423" s="153" t="s">
        <v>125</v>
      </c>
      <c r="C423" s="568" t="s">
        <v>88</v>
      </c>
      <c r="D423" s="568"/>
      <c r="E423" s="568" t="s">
        <v>126</v>
      </c>
      <c r="F423" s="568"/>
      <c r="G423" s="193">
        <v>214383302</v>
      </c>
    </row>
    <row r="424" spans="1:7" s="11" customFormat="1" ht="15.75">
      <c r="A424" s="378" t="s">
        <v>157</v>
      </c>
      <c r="B424" s="379"/>
      <c r="C424" s="379"/>
      <c r="D424" s="379"/>
      <c r="E424" s="379"/>
      <c r="F424" s="379"/>
      <c r="G424" s="292"/>
    </row>
    <row r="425" spans="1:7" s="11" customFormat="1" ht="31.5">
      <c r="A425" s="46" t="s">
        <v>15</v>
      </c>
      <c r="B425" s="38" t="s">
        <v>31</v>
      </c>
      <c r="C425" s="291" t="s">
        <v>16</v>
      </c>
      <c r="D425" s="301"/>
      <c r="E425" s="291" t="s">
        <v>973</v>
      </c>
      <c r="F425" s="301"/>
      <c r="G425" s="78" t="s">
        <v>33</v>
      </c>
    </row>
    <row r="426" spans="1:7" s="11" customFormat="1" ht="163.5" customHeight="1">
      <c r="A426" s="203">
        <v>1</v>
      </c>
      <c r="B426" s="172" t="s">
        <v>968</v>
      </c>
      <c r="C426" s="571" t="s">
        <v>969</v>
      </c>
      <c r="D426" s="572"/>
      <c r="E426" s="172" t="s">
        <v>970</v>
      </c>
      <c r="F426" s="172" t="s">
        <v>971</v>
      </c>
      <c r="G426" s="119" t="s">
        <v>972</v>
      </c>
    </row>
    <row r="427" spans="1:7" s="11" customFormat="1" ht="264.75" customHeight="1">
      <c r="A427" s="194"/>
      <c r="B427" s="195"/>
      <c r="C427" s="195"/>
      <c r="D427" s="196"/>
      <c r="E427" s="195"/>
      <c r="F427" s="196"/>
      <c r="G427" s="197"/>
    </row>
    <row r="428" spans="1:7" s="11" customFormat="1" ht="15.75">
      <c r="A428" s="566" t="s">
        <v>175</v>
      </c>
      <c r="B428" s="424"/>
      <c r="C428" s="424"/>
      <c r="D428" s="424"/>
      <c r="E428" s="424"/>
      <c r="F428" s="424"/>
      <c r="G428" s="567"/>
    </row>
    <row r="429" spans="1:7" s="11" customFormat="1" ht="15.75">
      <c r="A429" s="46" t="s">
        <v>15</v>
      </c>
      <c r="B429" s="38" t="s">
        <v>31</v>
      </c>
      <c r="C429" s="313" t="s">
        <v>16</v>
      </c>
      <c r="D429" s="314"/>
      <c r="E429" s="4" t="s">
        <v>4</v>
      </c>
      <c r="F429" s="313" t="s">
        <v>52</v>
      </c>
      <c r="G429" s="388"/>
    </row>
    <row r="430" spans="1:7" s="11" customFormat="1" ht="48.75" customHeight="1">
      <c r="A430" s="198">
        <v>1</v>
      </c>
      <c r="B430" s="199" t="s">
        <v>307</v>
      </c>
      <c r="C430" s="760" t="s">
        <v>974</v>
      </c>
      <c r="D430" s="760"/>
      <c r="E430" s="200" t="s">
        <v>77</v>
      </c>
      <c r="F430" s="761" t="s">
        <v>176</v>
      </c>
      <c r="G430" s="761"/>
    </row>
    <row r="431" spans="1:7" ht="129" customHeight="1">
      <c r="A431" s="201"/>
      <c r="B431" s="17"/>
      <c r="C431" s="17"/>
      <c r="D431" s="17"/>
      <c r="E431" s="17"/>
      <c r="F431" s="17"/>
      <c r="G431" s="202"/>
    </row>
    <row r="432" spans="1:7" s="11" customFormat="1" ht="15.75" customHeight="1">
      <c r="A432" s="563" t="s">
        <v>197</v>
      </c>
      <c r="B432" s="564"/>
      <c r="C432" s="564"/>
      <c r="D432" s="564"/>
      <c r="E432" s="564"/>
      <c r="F432" s="564"/>
      <c r="G432" s="565"/>
    </row>
    <row r="433" spans="1:7" ht="15.75">
      <c r="A433" s="378" t="s">
        <v>113</v>
      </c>
      <c r="B433" s="379"/>
      <c r="C433" s="379"/>
      <c r="D433" s="379"/>
      <c r="E433" s="379"/>
      <c r="F433" s="379"/>
      <c r="G433" s="292"/>
    </row>
    <row r="434" spans="1:7" s="11" customFormat="1" ht="15.75">
      <c r="A434" s="315" t="s">
        <v>51</v>
      </c>
      <c r="B434" s="314"/>
      <c r="C434" s="313" t="s">
        <v>16</v>
      </c>
      <c r="D434" s="314"/>
      <c r="E434" s="4" t="s">
        <v>47</v>
      </c>
      <c r="F434" s="313" t="s">
        <v>52</v>
      </c>
      <c r="G434" s="388"/>
    </row>
    <row r="435" spans="1:7" s="11" customFormat="1" ht="30">
      <c r="A435" s="437" t="s">
        <v>92</v>
      </c>
      <c r="B435" s="438"/>
      <c r="C435" s="359" t="s">
        <v>93</v>
      </c>
      <c r="D435" s="360"/>
      <c r="E435" s="24" t="s">
        <v>450</v>
      </c>
      <c r="F435" s="361" t="s">
        <v>94</v>
      </c>
      <c r="G435" s="362"/>
    </row>
    <row r="436" spans="1:7" s="11" customFormat="1" ht="80.25" customHeight="1">
      <c r="A436" s="439"/>
      <c r="B436" s="440"/>
      <c r="C436" s="440"/>
      <c r="D436" s="440"/>
      <c r="E436" s="440"/>
      <c r="F436" s="440"/>
      <c r="G436" s="441"/>
    </row>
    <row r="437" spans="1:7" s="11" customFormat="1" ht="15.75" customHeight="1">
      <c r="A437" s="378" t="s">
        <v>190</v>
      </c>
      <c r="B437" s="379"/>
      <c r="C437" s="379"/>
      <c r="D437" s="379"/>
      <c r="E437" s="379"/>
      <c r="F437" s="379"/>
      <c r="G437" s="292"/>
    </row>
    <row r="438" spans="1:7" ht="15.75">
      <c r="A438" s="315" t="s">
        <v>51</v>
      </c>
      <c r="B438" s="314"/>
      <c r="C438" s="313" t="s">
        <v>16</v>
      </c>
      <c r="D438" s="314"/>
      <c r="E438" s="4" t="s">
        <v>47</v>
      </c>
      <c r="F438" s="313" t="s">
        <v>52</v>
      </c>
      <c r="G438" s="388"/>
    </row>
    <row r="439" spans="1:7" s="11" customFormat="1" ht="45" customHeight="1">
      <c r="A439" s="389" t="s">
        <v>92</v>
      </c>
      <c r="B439" s="390"/>
      <c r="C439" s="386" t="s">
        <v>191</v>
      </c>
      <c r="D439" s="387"/>
      <c r="E439" s="14" t="s">
        <v>86</v>
      </c>
      <c r="F439" s="391" t="s">
        <v>86</v>
      </c>
      <c r="G439" s="392"/>
    </row>
    <row r="440" spans="1:7" s="11" customFormat="1" ht="15.75">
      <c r="A440" s="378" t="s">
        <v>174</v>
      </c>
      <c r="B440" s="379"/>
      <c r="C440" s="379"/>
      <c r="D440" s="379"/>
      <c r="E440" s="379"/>
      <c r="F440" s="379"/>
      <c r="G440" s="292"/>
    </row>
    <row r="441" spans="1:7" s="11" customFormat="1" ht="15.75">
      <c r="A441" s="315" t="s">
        <v>51</v>
      </c>
      <c r="B441" s="314"/>
      <c r="C441" s="313" t="s">
        <v>16</v>
      </c>
      <c r="D441" s="314"/>
      <c r="E441" s="4" t="s">
        <v>47</v>
      </c>
      <c r="F441" s="313" t="s">
        <v>52</v>
      </c>
      <c r="G441" s="388"/>
    </row>
    <row r="442" spans="1:7" ht="39.75" customHeight="1">
      <c r="A442" s="354" t="s">
        <v>844</v>
      </c>
      <c r="B442" s="355"/>
      <c r="C442" s="354" t="s">
        <v>192</v>
      </c>
      <c r="D442" s="355"/>
      <c r="E442" s="204" t="s">
        <v>845</v>
      </c>
      <c r="F442" s="380" t="s">
        <v>846</v>
      </c>
      <c r="G442" s="380"/>
    </row>
    <row r="443" spans="1:7" s="11" customFormat="1" ht="339" customHeight="1" thickBot="1">
      <c r="A443" s="448"/>
      <c r="B443" s="449"/>
      <c r="C443" s="449"/>
      <c r="D443" s="449"/>
      <c r="E443" s="449"/>
      <c r="F443" s="449"/>
      <c r="G443" s="450"/>
    </row>
    <row r="444" spans="1:7" s="11" customFormat="1" ht="16.5" thickBot="1">
      <c r="A444" s="383" t="s">
        <v>175</v>
      </c>
      <c r="B444" s="384"/>
      <c r="C444" s="384"/>
      <c r="D444" s="384"/>
      <c r="E444" s="384"/>
      <c r="F444" s="384"/>
      <c r="G444" s="385"/>
    </row>
    <row r="445" spans="1:7" s="11" customFormat="1" ht="16.5" thickBot="1">
      <c r="A445" s="205" t="s">
        <v>51</v>
      </c>
      <c r="B445" s="206"/>
      <c r="C445" s="381" t="s">
        <v>16</v>
      </c>
      <c r="D445" s="381"/>
      <c r="E445" s="381" t="s">
        <v>52</v>
      </c>
      <c r="F445" s="381"/>
      <c r="G445" s="382"/>
    </row>
    <row r="446" spans="1:7" s="11" customFormat="1" ht="401.25" customHeight="1">
      <c r="A446" s="442" t="s">
        <v>308</v>
      </c>
      <c r="B446" s="443"/>
      <c r="C446" s="352" t="s">
        <v>546</v>
      </c>
      <c r="D446" s="353"/>
      <c r="E446" s="207" t="s">
        <v>545</v>
      </c>
      <c r="F446" s="208"/>
      <c r="G446" s="822"/>
    </row>
    <row r="447" spans="1:7" s="11" customFormat="1" ht="148.5" customHeight="1">
      <c r="A447" s="444"/>
      <c r="B447" s="443"/>
      <c r="C447" s="745" t="s">
        <v>547</v>
      </c>
      <c r="D447" s="746"/>
      <c r="E447" s="757" t="s">
        <v>548</v>
      </c>
      <c r="F447" s="758"/>
      <c r="G447" s="759"/>
    </row>
    <row r="448" spans="1:7" ht="232.5" customHeight="1" thickBot="1">
      <c r="A448" s="445"/>
      <c r="B448" s="446"/>
      <c r="C448" s="447" t="s">
        <v>926</v>
      </c>
      <c r="D448" s="447"/>
      <c r="E448" s="747" t="s">
        <v>927</v>
      </c>
      <c r="F448" s="747"/>
      <c r="G448" s="747"/>
    </row>
    <row r="449" spans="1:7" ht="17.25" thickBot="1">
      <c r="A449" s="356" t="s">
        <v>665</v>
      </c>
      <c r="B449" s="357"/>
      <c r="C449" s="357"/>
      <c r="D449" s="357"/>
      <c r="E449" s="357"/>
      <c r="F449" s="357"/>
      <c r="G449" s="358"/>
    </row>
    <row r="450" spans="1:7" s="11" customFormat="1" ht="15.75">
      <c r="A450" s="434" t="s">
        <v>217</v>
      </c>
      <c r="B450" s="435"/>
      <c r="C450" s="435"/>
      <c r="D450" s="435"/>
      <c r="E450" s="435"/>
      <c r="F450" s="435"/>
      <c r="G450" s="436"/>
    </row>
    <row r="451" spans="1:7" s="5" customFormat="1" ht="15.75" customHeight="1">
      <c r="A451" s="77" t="s">
        <v>55</v>
      </c>
      <c r="B451" s="77" t="s">
        <v>68</v>
      </c>
      <c r="C451" s="108" t="s">
        <v>67</v>
      </c>
      <c r="D451" s="451" t="s">
        <v>54</v>
      </c>
      <c r="E451" s="451"/>
      <c r="F451" s="451"/>
      <c r="G451" s="265" t="s">
        <v>30</v>
      </c>
    </row>
    <row r="452" spans="1:7" s="12" customFormat="1" ht="63" customHeight="1">
      <c r="A452" s="400" t="s">
        <v>975</v>
      </c>
      <c r="B452" s="401"/>
      <c r="C452" s="401"/>
      <c r="D452" s="401"/>
      <c r="E452" s="401"/>
      <c r="F452" s="402"/>
      <c r="G452" s="119" t="s">
        <v>676</v>
      </c>
    </row>
    <row r="453" spans="1:7" s="12" customFormat="1" ht="45.75" customHeight="1">
      <c r="A453" s="284" t="s">
        <v>964</v>
      </c>
      <c r="B453" s="284"/>
      <c r="C453" s="284"/>
      <c r="D453" s="284"/>
      <c r="E453" s="284"/>
      <c r="F453" s="284"/>
      <c r="G453" s="284"/>
    </row>
    <row r="454" spans="1:7" s="12" customFormat="1" ht="321.75" customHeight="1">
      <c r="A454" s="121"/>
      <c r="B454" s="109"/>
      <c r="C454" s="109"/>
      <c r="D454" s="109"/>
      <c r="E454" s="109"/>
      <c r="F454" s="109"/>
      <c r="G454" s="823"/>
    </row>
    <row r="455" spans="1:7" s="12" customFormat="1" ht="338.25" customHeight="1">
      <c r="A455" s="121"/>
      <c r="B455" s="109"/>
      <c r="C455" s="109"/>
      <c r="D455" s="109"/>
      <c r="E455" s="109"/>
      <c r="F455" s="109"/>
      <c r="G455" s="823"/>
    </row>
    <row r="456" spans="1:7" s="12" customFormat="1" ht="15.75">
      <c r="A456" s="417" t="s">
        <v>666</v>
      </c>
      <c r="B456" s="418"/>
      <c r="C456" s="120" t="s">
        <v>667</v>
      </c>
      <c r="D456" s="417" t="s">
        <v>674</v>
      </c>
      <c r="E456" s="418"/>
      <c r="F456" s="417" t="s">
        <v>668</v>
      </c>
      <c r="G456" s="418"/>
    </row>
    <row r="457" spans="1:7" s="12" customFormat="1" ht="26.25" customHeight="1" thickBot="1">
      <c r="A457" s="421" t="s">
        <v>669</v>
      </c>
      <c r="B457" s="422"/>
      <c r="C457" s="118">
        <v>0.9597</v>
      </c>
      <c r="D457" s="419" t="s">
        <v>670</v>
      </c>
      <c r="E457" s="420"/>
      <c r="F457" s="419">
        <v>276</v>
      </c>
      <c r="G457" s="420"/>
    </row>
    <row r="458" spans="1:7" s="12" customFormat="1" ht="16.5" thickBot="1">
      <c r="A458" s="406" t="s">
        <v>675</v>
      </c>
      <c r="B458" s="407"/>
      <c r="C458" s="407"/>
      <c r="D458" s="407"/>
      <c r="E458" s="408"/>
      <c r="F458" s="110" t="s">
        <v>681</v>
      </c>
      <c r="G458" s="111" t="s">
        <v>680</v>
      </c>
    </row>
    <row r="459" spans="1:7" s="12" customFormat="1" ht="15.75" customHeight="1">
      <c r="A459" s="409" t="s">
        <v>671</v>
      </c>
      <c r="B459" s="409"/>
      <c r="C459" s="409"/>
      <c r="D459" s="409"/>
      <c r="E459" s="409"/>
      <c r="F459" s="112">
        <v>93.77</v>
      </c>
      <c r="G459" s="113">
        <f>100-F459</f>
        <v>6.230000000000004</v>
      </c>
    </row>
    <row r="460" spans="1:7" s="12" customFormat="1" ht="15.75" customHeight="1">
      <c r="A460" s="409" t="s">
        <v>672</v>
      </c>
      <c r="B460" s="409"/>
      <c r="C460" s="409"/>
      <c r="D460" s="409"/>
      <c r="E460" s="409"/>
      <c r="F460" s="114">
        <v>98.55</v>
      </c>
      <c r="G460" s="115">
        <f t="shared" ref="G460:G461" si="2">100-F460</f>
        <v>1.4500000000000028</v>
      </c>
    </row>
    <row r="461" spans="1:7" s="12" customFormat="1" ht="15.75" customHeight="1" thickBot="1">
      <c r="A461" s="416" t="s">
        <v>673</v>
      </c>
      <c r="B461" s="416"/>
      <c r="C461" s="416"/>
      <c r="D461" s="416"/>
      <c r="E461" s="416"/>
      <c r="F461" s="117">
        <v>95.58</v>
      </c>
      <c r="G461" s="116">
        <f t="shared" si="2"/>
        <v>4.4200000000000017</v>
      </c>
    </row>
    <row r="462" spans="1:7" s="12" customFormat="1" ht="15.75" customHeight="1" thickBot="1">
      <c r="A462" s="403" t="s">
        <v>658</v>
      </c>
      <c r="B462" s="404"/>
      <c r="C462" s="404"/>
      <c r="D462" s="404"/>
      <c r="E462" s="404"/>
      <c r="F462" s="404"/>
      <c r="G462" s="405"/>
    </row>
    <row r="463" spans="1:7" s="12" customFormat="1" ht="15.75" customHeight="1">
      <c r="A463" s="423" t="s">
        <v>54</v>
      </c>
      <c r="B463" s="424"/>
      <c r="C463" s="424"/>
      <c r="D463" s="424"/>
      <c r="E463" s="424"/>
      <c r="F463" s="425"/>
      <c r="G463" s="53" t="s">
        <v>30</v>
      </c>
    </row>
    <row r="464" spans="1:7" s="12" customFormat="1" ht="39.75" customHeight="1">
      <c r="A464" s="410" t="s">
        <v>657</v>
      </c>
      <c r="B464" s="411"/>
      <c r="C464" s="411"/>
      <c r="D464" s="411"/>
      <c r="E464" s="411"/>
      <c r="F464" s="411"/>
      <c r="G464" s="412"/>
    </row>
    <row r="465" spans="1:7" s="12" customFormat="1" ht="267.75" customHeight="1">
      <c r="A465" s="762"/>
      <c r="B465" s="763"/>
      <c r="C465" s="763"/>
      <c r="D465" s="763"/>
      <c r="E465" s="763"/>
      <c r="F465" s="763"/>
      <c r="G465" s="764"/>
    </row>
    <row r="466" spans="1:7" s="12" customFormat="1" ht="16.5" thickBot="1">
      <c r="A466" s="280" t="s">
        <v>660</v>
      </c>
      <c r="B466" s="281"/>
      <c r="C466" s="281"/>
      <c r="D466" s="281"/>
      <c r="E466" s="281"/>
      <c r="F466" s="281"/>
      <c r="G466" s="282"/>
    </row>
    <row r="467" spans="1:7" s="12" customFormat="1" ht="28.5" customHeight="1" thickBot="1">
      <c r="A467" s="413" t="s">
        <v>659</v>
      </c>
      <c r="B467" s="414"/>
      <c r="C467" s="414"/>
      <c r="D467" s="414"/>
      <c r="E467" s="414"/>
      <c r="F467" s="414"/>
      <c r="G467" s="415"/>
    </row>
    <row r="468" spans="1:7" s="12" customFormat="1" ht="330.75" customHeight="1" thickBot="1">
      <c r="A468" s="892"/>
      <c r="B468" s="893"/>
      <c r="C468" s="894"/>
      <c r="D468" s="894"/>
      <c r="E468" s="894"/>
      <c r="F468" s="894"/>
      <c r="G468" s="895"/>
    </row>
    <row r="469" spans="1:7" s="12" customFormat="1" ht="15.75">
      <c r="A469" s="731" t="s">
        <v>1057</v>
      </c>
      <c r="B469" s="786"/>
      <c r="C469" s="786"/>
      <c r="D469" s="786"/>
      <c r="E469" s="786"/>
      <c r="F469" s="786"/>
      <c r="G469" s="787"/>
    </row>
    <row r="470" spans="1:7" s="12" customFormat="1" ht="63">
      <c r="A470" s="267" t="s">
        <v>55</v>
      </c>
      <c r="B470" s="267" t="s">
        <v>68</v>
      </c>
      <c r="C470" s="108" t="s">
        <v>67</v>
      </c>
      <c r="D470" s="451" t="s">
        <v>54</v>
      </c>
      <c r="E470" s="451"/>
      <c r="F470" s="451"/>
      <c r="G470" s="265" t="s">
        <v>30</v>
      </c>
    </row>
    <row r="471" spans="1:7" s="12" customFormat="1" ht="24" customHeight="1">
      <c r="A471" s="784">
        <v>20</v>
      </c>
      <c r="B471" s="784">
        <v>8</v>
      </c>
      <c r="C471" s="784">
        <v>12</v>
      </c>
      <c r="D471" s="824" t="s">
        <v>1059</v>
      </c>
      <c r="E471" s="825"/>
      <c r="F471" s="826"/>
      <c r="G471" s="784" t="s">
        <v>1058</v>
      </c>
    </row>
    <row r="472" spans="1:7" s="5" customFormat="1" ht="19.5" thickBot="1">
      <c r="A472" s="728" t="s">
        <v>198</v>
      </c>
      <c r="B472" s="729"/>
      <c r="C472" s="729"/>
      <c r="D472" s="729"/>
      <c r="E472" s="729"/>
      <c r="F472" s="729"/>
      <c r="G472" s="730"/>
    </row>
    <row r="473" spans="1:7" s="12" customFormat="1" ht="16.5">
      <c r="A473" s="393" t="s">
        <v>199</v>
      </c>
      <c r="B473" s="394"/>
      <c r="C473" s="394"/>
      <c r="D473" s="394"/>
      <c r="E473" s="394"/>
      <c r="F473" s="394"/>
      <c r="G473" s="395"/>
    </row>
    <row r="474" spans="1:7" s="12" customFormat="1" ht="15.75">
      <c r="A474" s="434" t="s">
        <v>925</v>
      </c>
      <c r="B474" s="435"/>
      <c r="C474" s="435"/>
      <c r="D474" s="435"/>
      <c r="E474" s="435"/>
      <c r="F474" s="435"/>
      <c r="G474" s="436"/>
    </row>
    <row r="475" spans="1:7" s="12" customFormat="1" ht="15.75">
      <c r="A475" s="731" t="s">
        <v>56</v>
      </c>
      <c r="B475" s="732"/>
      <c r="C475" s="733" t="s">
        <v>57</v>
      </c>
      <c r="D475" s="734"/>
      <c r="E475" s="742" t="s">
        <v>52</v>
      </c>
      <c r="F475" s="743"/>
      <c r="G475" s="744"/>
    </row>
    <row r="476" spans="1:7" s="12" customFormat="1" ht="45">
      <c r="A476" s="279">
        <v>4</v>
      </c>
      <c r="B476" s="726" t="s">
        <v>932</v>
      </c>
      <c r="C476" s="261" t="s">
        <v>933</v>
      </c>
      <c r="D476" s="261" t="s">
        <v>934</v>
      </c>
      <c r="E476" s="748" t="s">
        <v>935</v>
      </c>
      <c r="F476" s="749"/>
      <c r="G476" s="750"/>
    </row>
    <row r="477" spans="1:7" s="12" customFormat="1" ht="60">
      <c r="A477" s="279"/>
      <c r="B477" s="726"/>
      <c r="C477" s="261" t="s">
        <v>936</v>
      </c>
      <c r="D477" s="261" t="s">
        <v>937</v>
      </c>
      <c r="E477" s="751"/>
      <c r="F477" s="752"/>
      <c r="G477" s="753"/>
    </row>
    <row r="478" spans="1:7" s="12" customFormat="1" ht="60">
      <c r="A478" s="279"/>
      <c r="B478" s="726"/>
      <c r="C478" s="261" t="s">
        <v>938</v>
      </c>
      <c r="D478" s="261" t="s">
        <v>939</v>
      </c>
      <c r="E478" s="751"/>
      <c r="F478" s="752"/>
      <c r="G478" s="753"/>
    </row>
    <row r="479" spans="1:7" s="12" customFormat="1" ht="45">
      <c r="A479" s="279"/>
      <c r="B479" s="726"/>
      <c r="C479" s="261" t="s">
        <v>940</v>
      </c>
      <c r="D479" s="261" t="s">
        <v>941</v>
      </c>
      <c r="E479" s="751"/>
      <c r="F479" s="752"/>
      <c r="G479" s="753"/>
    </row>
    <row r="480" spans="1:7" s="12" customFormat="1" ht="135">
      <c r="A480" s="262">
        <v>1</v>
      </c>
      <c r="B480" s="261" t="s">
        <v>942</v>
      </c>
      <c r="C480" s="181" t="s">
        <v>943</v>
      </c>
      <c r="D480" s="262" t="s">
        <v>86</v>
      </c>
      <c r="E480" s="751"/>
      <c r="F480" s="752"/>
      <c r="G480" s="753"/>
    </row>
    <row r="481" spans="1:7" s="12" customFormat="1" ht="90">
      <c r="A481" s="183">
        <v>1</v>
      </c>
      <c r="B481" s="788" t="s">
        <v>944</v>
      </c>
      <c r="C481" s="184" t="s">
        <v>945</v>
      </c>
      <c r="D481" s="788" t="s">
        <v>956</v>
      </c>
      <c r="E481" s="751"/>
      <c r="F481" s="752"/>
      <c r="G481" s="753"/>
    </row>
    <row r="482" spans="1:7" s="12" customFormat="1" ht="60">
      <c r="A482" s="279">
        <v>6</v>
      </c>
      <c r="B482" s="726" t="s">
        <v>932</v>
      </c>
      <c r="C482" s="261" t="s">
        <v>946</v>
      </c>
      <c r="D482" s="261" t="s">
        <v>947</v>
      </c>
      <c r="E482" s="751"/>
      <c r="F482" s="752"/>
      <c r="G482" s="753"/>
    </row>
    <row r="483" spans="1:7" s="12" customFormat="1" ht="105">
      <c r="A483" s="279"/>
      <c r="B483" s="726"/>
      <c r="C483" s="261" t="s">
        <v>948</v>
      </c>
      <c r="D483" s="261" t="s">
        <v>949</v>
      </c>
      <c r="E483" s="751"/>
      <c r="F483" s="752"/>
      <c r="G483" s="753"/>
    </row>
    <row r="484" spans="1:7" s="12" customFormat="1" ht="45">
      <c r="A484" s="279"/>
      <c r="B484" s="726"/>
      <c r="C484" s="261" t="s">
        <v>950</v>
      </c>
      <c r="D484" s="261" t="s">
        <v>951</v>
      </c>
      <c r="E484" s="751"/>
      <c r="F484" s="752"/>
      <c r="G484" s="753"/>
    </row>
    <row r="485" spans="1:7" s="12" customFormat="1" ht="45">
      <c r="A485" s="279"/>
      <c r="B485" s="726"/>
      <c r="C485" s="261" t="s">
        <v>952</v>
      </c>
      <c r="D485" s="261" t="s">
        <v>953</v>
      </c>
      <c r="E485" s="751"/>
      <c r="F485" s="752"/>
      <c r="G485" s="753"/>
    </row>
    <row r="486" spans="1:7" s="12" customFormat="1" ht="105">
      <c r="A486" s="279"/>
      <c r="B486" s="726"/>
      <c r="C486" s="784" t="s">
        <v>948</v>
      </c>
      <c r="D486" s="261" t="s">
        <v>954</v>
      </c>
      <c r="E486" s="751"/>
      <c r="F486" s="752"/>
      <c r="G486" s="753"/>
    </row>
    <row r="487" spans="1:7" s="12" customFormat="1" ht="75">
      <c r="A487" s="279"/>
      <c r="B487" s="726"/>
      <c r="C487" s="261" t="s">
        <v>955</v>
      </c>
      <c r="D487" s="261" t="s">
        <v>957</v>
      </c>
      <c r="E487" s="754"/>
      <c r="F487" s="755"/>
      <c r="G487" s="756"/>
    </row>
    <row r="488" spans="1:7" s="12" customFormat="1" ht="15.75">
      <c r="A488" s="731" t="s">
        <v>177</v>
      </c>
      <c r="B488" s="786"/>
      <c r="C488" s="786"/>
      <c r="D488" s="786"/>
      <c r="E488" s="786"/>
      <c r="F488" s="786"/>
      <c r="G488" s="787"/>
    </row>
    <row r="489" spans="1:7" s="12" customFormat="1" ht="15.75">
      <c r="A489" s="731" t="s">
        <v>56</v>
      </c>
      <c r="B489" s="732"/>
      <c r="C489" s="733" t="s">
        <v>57</v>
      </c>
      <c r="D489" s="734"/>
      <c r="E489" s="733" t="s">
        <v>52</v>
      </c>
      <c r="F489" s="735"/>
      <c r="G489" s="736"/>
    </row>
    <row r="490" spans="1:7" s="12" customFormat="1" ht="30.75" customHeight="1">
      <c r="A490" s="396">
        <v>1</v>
      </c>
      <c r="B490" s="397"/>
      <c r="C490" s="398" t="s">
        <v>154</v>
      </c>
      <c r="D490" s="398"/>
      <c r="E490" s="829" t="s">
        <v>1061</v>
      </c>
      <c r="F490" s="398"/>
      <c r="G490" s="398"/>
    </row>
    <row r="491" spans="1:7" s="5" customFormat="1" ht="36.75" customHeight="1">
      <c r="A491" s="396">
        <v>1</v>
      </c>
      <c r="B491" s="397"/>
      <c r="C491" s="398" t="s">
        <v>156</v>
      </c>
      <c r="D491" s="398"/>
      <c r="E491" s="829" t="s">
        <v>1060</v>
      </c>
      <c r="F491" s="398"/>
      <c r="G491" s="398"/>
    </row>
    <row r="492" spans="1:7" s="5" customFormat="1" ht="15.75">
      <c r="A492" s="434" t="s">
        <v>112</v>
      </c>
      <c r="B492" s="435"/>
      <c r="C492" s="435"/>
      <c r="D492" s="435"/>
      <c r="E492" s="435"/>
      <c r="F492" s="435"/>
      <c r="G492" s="436"/>
    </row>
    <row r="493" spans="1:7" s="12" customFormat="1" ht="15.75">
      <c r="A493" s="731" t="s">
        <v>56</v>
      </c>
      <c r="B493" s="732"/>
      <c r="C493" s="733" t="s">
        <v>57</v>
      </c>
      <c r="D493" s="734"/>
      <c r="E493" s="733" t="s">
        <v>52</v>
      </c>
      <c r="F493" s="735"/>
      <c r="G493" s="736"/>
    </row>
    <row r="494" spans="1:7" s="12" customFormat="1" ht="75" customHeight="1">
      <c r="A494" s="279" t="s">
        <v>109</v>
      </c>
      <c r="B494" s="279"/>
      <c r="C494" s="279" t="s">
        <v>847</v>
      </c>
      <c r="D494" s="279"/>
      <c r="E494" s="399" t="s">
        <v>127</v>
      </c>
      <c r="F494" s="399"/>
      <c r="G494" s="399"/>
    </row>
    <row r="495" spans="1:7" s="12" customFormat="1" ht="49.5" customHeight="1">
      <c r="A495" s="279" t="s">
        <v>128</v>
      </c>
      <c r="B495" s="279"/>
      <c r="C495" s="279" t="s">
        <v>129</v>
      </c>
      <c r="D495" s="279"/>
      <c r="E495" s="399" t="s">
        <v>130</v>
      </c>
      <c r="F495" s="399"/>
      <c r="G495" s="399"/>
    </row>
    <row r="496" spans="1:7" s="12" customFormat="1" ht="30" customHeight="1" thickBot="1">
      <c r="A496" s="782" t="s">
        <v>848</v>
      </c>
      <c r="B496" s="782"/>
      <c r="C496" s="782" t="s">
        <v>849</v>
      </c>
      <c r="D496" s="782"/>
      <c r="E496" s="783" t="s">
        <v>850</v>
      </c>
      <c r="F496" s="783"/>
      <c r="G496" s="783"/>
    </row>
    <row r="497" spans="1:7" s="12" customFormat="1" ht="30" customHeight="1">
      <c r="A497" s="780" t="s">
        <v>851</v>
      </c>
      <c r="B497" s="780"/>
      <c r="C497" s="780" t="s">
        <v>849</v>
      </c>
      <c r="D497" s="780"/>
      <c r="E497" s="781" t="s">
        <v>852</v>
      </c>
      <c r="F497" s="781"/>
      <c r="G497" s="781"/>
    </row>
    <row r="498" spans="1:7" s="12" customFormat="1" ht="30" customHeight="1">
      <c r="A498" s="279" t="s">
        <v>853</v>
      </c>
      <c r="B498" s="279"/>
      <c r="C498" s="279" t="s">
        <v>854</v>
      </c>
      <c r="D498" s="279"/>
      <c r="E498" s="399" t="s">
        <v>855</v>
      </c>
      <c r="F498" s="399"/>
      <c r="G498" s="399"/>
    </row>
    <row r="499" spans="1:7" s="12" customFormat="1" ht="51" customHeight="1">
      <c r="A499" s="279" t="s">
        <v>856</v>
      </c>
      <c r="B499" s="279"/>
      <c r="C499" s="279" t="s">
        <v>857</v>
      </c>
      <c r="D499" s="279"/>
      <c r="E499" s="399" t="s">
        <v>855</v>
      </c>
      <c r="F499" s="399"/>
      <c r="G499" s="399"/>
    </row>
    <row r="500" spans="1:7" s="5" customFormat="1" ht="105" customHeight="1">
      <c r="A500" s="279" t="s">
        <v>131</v>
      </c>
      <c r="B500" s="279"/>
      <c r="C500" s="279" t="s">
        <v>132</v>
      </c>
      <c r="D500" s="279"/>
      <c r="E500" s="399" t="s">
        <v>133</v>
      </c>
      <c r="F500" s="399"/>
      <c r="G500" s="399"/>
    </row>
    <row r="501" spans="1:7" s="11" customFormat="1" ht="16.5">
      <c r="A501" s="302" t="s">
        <v>203</v>
      </c>
      <c r="B501" s="303"/>
      <c r="C501" s="303"/>
      <c r="D501" s="303"/>
      <c r="E501" s="303"/>
      <c r="F501" s="303"/>
      <c r="G501" s="304"/>
    </row>
    <row r="502" spans="1:7" s="11" customFormat="1" ht="15.75">
      <c r="A502" s="340" t="s">
        <v>303</v>
      </c>
      <c r="B502" s="294"/>
      <c r="C502" s="294"/>
      <c r="D502" s="294"/>
      <c r="E502" s="294"/>
      <c r="F502" s="294"/>
      <c r="G502" s="341"/>
    </row>
    <row r="503" spans="1:7" s="11" customFormat="1" ht="31.5">
      <c r="A503" s="104" t="s">
        <v>377</v>
      </c>
      <c r="B503" s="97" t="s">
        <v>378</v>
      </c>
      <c r="C503" s="310" t="s">
        <v>379</v>
      </c>
      <c r="D503" s="310"/>
      <c r="E503" s="291" t="s">
        <v>380</v>
      </c>
      <c r="F503" s="301"/>
      <c r="G503" s="275" t="s">
        <v>53</v>
      </c>
    </row>
    <row r="504" spans="1:7" s="11" customFormat="1" ht="72.75" customHeight="1">
      <c r="A504" s="571" t="s">
        <v>381</v>
      </c>
      <c r="B504" s="150" t="s">
        <v>858</v>
      </c>
      <c r="C504" s="308" t="s">
        <v>522</v>
      </c>
      <c r="D504" s="309"/>
      <c r="E504" s="726" t="s">
        <v>523</v>
      </c>
      <c r="F504" s="726"/>
      <c r="G504" s="261" t="s">
        <v>382</v>
      </c>
    </row>
    <row r="505" spans="1:7" s="11" customFormat="1" ht="45">
      <c r="A505" s="725"/>
      <c r="B505" s="172" t="s">
        <v>859</v>
      </c>
      <c r="C505" s="674" t="s">
        <v>524</v>
      </c>
      <c r="D505" s="675"/>
      <c r="E505" s="727" t="s">
        <v>525</v>
      </c>
      <c r="F505" s="727"/>
      <c r="G505" s="261" t="s">
        <v>383</v>
      </c>
    </row>
    <row r="506" spans="1:7" ht="15.75">
      <c r="A506" s="276" t="s">
        <v>217</v>
      </c>
      <c r="B506" s="277"/>
      <c r="C506" s="277"/>
      <c r="D506" s="277"/>
      <c r="E506" s="277"/>
      <c r="F506" s="277"/>
      <c r="G506" s="278"/>
    </row>
    <row r="507" spans="1:7" s="11" customFormat="1" ht="15.75">
      <c r="A507" s="336" t="s">
        <v>311</v>
      </c>
      <c r="B507" s="337"/>
      <c r="C507" s="326" t="s">
        <v>310</v>
      </c>
      <c r="D507" s="334"/>
      <c r="E507" s="335"/>
      <c r="F507" s="326" t="s">
        <v>53</v>
      </c>
      <c r="G507" s="327"/>
    </row>
    <row r="508" spans="1:7" s="11" customFormat="1" ht="86.25" customHeight="1" thickBot="1">
      <c r="A508" s="311" t="s">
        <v>656</v>
      </c>
      <c r="B508" s="312"/>
      <c r="C508" s="324" t="s">
        <v>679</v>
      </c>
      <c r="D508" s="325"/>
      <c r="E508" s="325"/>
      <c r="F508" s="331" t="s">
        <v>491</v>
      </c>
      <c r="G508" s="331"/>
    </row>
    <row r="509" spans="1:7" ht="15.75" customHeight="1" thickBot="1">
      <c r="A509" s="305" t="s">
        <v>460</v>
      </c>
      <c r="B509" s="306"/>
      <c r="C509" s="306"/>
      <c r="D509" s="306"/>
      <c r="E509" s="306"/>
      <c r="F509" s="306"/>
      <c r="G509" s="307"/>
    </row>
    <row r="510" spans="1:7" ht="16.5">
      <c r="A510" s="302" t="s">
        <v>647</v>
      </c>
      <c r="B510" s="303"/>
      <c r="C510" s="303"/>
      <c r="D510" s="303"/>
      <c r="E510" s="303"/>
      <c r="F510" s="303"/>
      <c r="G510" s="304"/>
    </row>
    <row r="511" spans="1:7" s="11" customFormat="1" ht="15.75">
      <c r="A511" s="46" t="s">
        <v>34</v>
      </c>
      <c r="B511" s="38" t="s">
        <v>35</v>
      </c>
      <c r="C511" s="291" t="s">
        <v>16</v>
      </c>
      <c r="D511" s="301"/>
      <c r="E511" s="38" t="s">
        <v>36</v>
      </c>
      <c r="F511" s="291" t="s">
        <v>49</v>
      </c>
      <c r="G511" s="292"/>
    </row>
    <row r="512" spans="1:7" s="11" customFormat="1" ht="15" customHeight="1">
      <c r="A512" s="329" t="s">
        <v>490</v>
      </c>
      <c r="B512" s="329"/>
      <c r="C512" s="329"/>
      <c r="D512" s="329"/>
      <c r="E512" s="329"/>
      <c r="F512" s="329"/>
      <c r="G512" s="329"/>
    </row>
    <row r="513" spans="1:7" s="11" customFormat="1">
      <c r="A513" s="300" t="s">
        <v>257</v>
      </c>
      <c r="B513" s="300"/>
      <c r="C513" s="300"/>
      <c r="D513" s="300"/>
      <c r="E513" s="300"/>
      <c r="F513" s="300"/>
      <c r="G513" s="300"/>
    </row>
    <row r="514" spans="1:7" s="11" customFormat="1" ht="38.25" customHeight="1">
      <c r="A514" s="328" t="s">
        <v>309</v>
      </c>
      <c r="B514" s="328"/>
      <c r="C514" s="328"/>
      <c r="D514" s="328"/>
      <c r="E514" s="328"/>
      <c r="F514" s="328"/>
      <c r="G514" s="328"/>
    </row>
    <row r="515" spans="1:7" s="11" customFormat="1" ht="321.75" customHeight="1">
      <c r="A515" s="330"/>
      <c r="B515" s="330"/>
      <c r="C515" s="330"/>
      <c r="D515" s="330"/>
      <c r="E515" s="330"/>
      <c r="F515" s="330"/>
      <c r="G515" s="330"/>
    </row>
    <row r="516" spans="1:7" ht="18.75">
      <c r="A516" s="285" t="s">
        <v>200</v>
      </c>
      <c r="B516" s="286"/>
      <c r="C516" s="286"/>
      <c r="D516" s="286"/>
      <c r="E516" s="286"/>
      <c r="F516" s="286"/>
      <c r="G516" s="287"/>
    </row>
    <row r="517" spans="1:7" ht="15.75" customHeight="1">
      <c r="A517" s="297" t="s">
        <v>664</v>
      </c>
      <c r="B517" s="298"/>
      <c r="C517" s="298"/>
      <c r="D517" s="298"/>
      <c r="E517" s="298"/>
      <c r="F517" s="298"/>
      <c r="G517" s="299"/>
    </row>
    <row r="518" spans="1:7" s="11" customFormat="1" ht="15.75">
      <c r="A518" s="340" t="s">
        <v>541</v>
      </c>
      <c r="B518" s="294"/>
      <c r="C518" s="294"/>
      <c r="D518" s="294"/>
      <c r="E518" s="294"/>
      <c r="F518" s="294"/>
      <c r="G518" s="341"/>
    </row>
    <row r="519" spans="1:7" s="11" customFormat="1" ht="15.75" customHeight="1">
      <c r="A519" s="106" t="s">
        <v>50</v>
      </c>
      <c r="B519" s="107" t="s">
        <v>47</v>
      </c>
      <c r="C519" s="293" t="s">
        <v>16</v>
      </c>
      <c r="D519" s="294"/>
      <c r="E519" s="344"/>
      <c r="F519" s="291" t="s">
        <v>37</v>
      </c>
      <c r="G519" s="292"/>
    </row>
    <row r="520" spans="1:7" s="11" customFormat="1" ht="15.75" customHeight="1">
      <c r="A520" s="157" t="s">
        <v>730</v>
      </c>
      <c r="B520" s="158">
        <v>46136</v>
      </c>
      <c r="C520" s="288" t="s">
        <v>735</v>
      </c>
      <c r="D520" s="289"/>
      <c r="E520" s="290"/>
      <c r="F520" s="375" t="s">
        <v>740</v>
      </c>
      <c r="G520" s="375"/>
    </row>
    <row r="521" spans="1:7" s="11" customFormat="1" ht="15.75" customHeight="1">
      <c r="A521" s="157" t="s">
        <v>731</v>
      </c>
      <c r="B521" s="158">
        <v>46136</v>
      </c>
      <c r="C521" s="288" t="s">
        <v>736</v>
      </c>
      <c r="D521" s="289"/>
      <c r="E521" s="290"/>
      <c r="F521" s="375"/>
      <c r="G521" s="375"/>
    </row>
    <row r="522" spans="1:7" s="11" customFormat="1">
      <c r="A522" s="157" t="s">
        <v>732</v>
      </c>
      <c r="B522" s="158">
        <v>46171</v>
      </c>
      <c r="C522" s="288" t="s">
        <v>737</v>
      </c>
      <c r="D522" s="289"/>
      <c r="E522" s="290"/>
      <c r="F522" s="375"/>
      <c r="G522" s="375"/>
    </row>
    <row r="523" spans="1:7" s="11" customFormat="1">
      <c r="A523" s="157" t="s">
        <v>733</v>
      </c>
      <c r="B523" s="158">
        <v>46206</v>
      </c>
      <c r="C523" s="288" t="s">
        <v>738</v>
      </c>
      <c r="D523" s="289"/>
      <c r="E523" s="290"/>
      <c r="F523" s="375"/>
      <c r="G523" s="375"/>
    </row>
    <row r="524" spans="1:7" ht="15.75" customHeight="1" thickBot="1">
      <c r="A524" s="255" t="s">
        <v>734</v>
      </c>
      <c r="B524" s="256">
        <v>46206</v>
      </c>
      <c r="C524" s="366" t="s">
        <v>739</v>
      </c>
      <c r="D524" s="367"/>
      <c r="E524" s="368"/>
      <c r="F524" s="376"/>
      <c r="G524" s="376"/>
    </row>
    <row r="525" spans="1:7" s="11" customFormat="1" ht="16.5" thickTop="1">
      <c r="A525" s="276" t="s">
        <v>542</v>
      </c>
      <c r="B525" s="277"/>
      <c r="C525" s="277"/>
      <c r="D525" s="277"/>
      <c r="E525" s="277"/>
      <c r="F525" s="277"/>
      <c r="G525" s="278"/>
    </row>
    <row r="526" spans="1:7" s="11" customFormat="1" ht="15.75">
      <c r="A526" s="106" t="s">
        <v>50</v>
      </c>
      <c r="B526" s="107" t="s">
        <v>47</v>
      </c>
      <c r="C526" s="293" t="s">
        <v>16</v>
      </c>
      <c r="D526" s="294"/>
      <c r="E526" s="344"/>
      <c r="F526" s="291" t="s">
        <v>37</v>
      </c>
      <c r="G526" s="292"/>
    </row>
    <row r="527" spans="1:7" s="11" customFormat="1" ht="15" customHeight="1">
      <c r="A527" s="157" t="s">
        <v>741</v>
      </c>
      <c r="B527" s="158">
        <v>46146</v>
      </c>
      <c r="C527" s="288" t="s">
        <v>735</v>
      </c>
      <c r="D527" s="289"/>
      <c r="E527" s="290"/>
      <c r="F527" s="369" t="s">
        <v>740</v>
      </c>
      <c r="G527" s="370"/>
    </row>
    <row r="528" spans="1:7" s="11" customFormat="1">
      <c r="A528" s="157" t="s">
        <v>742</v>
      </c>
      <c r="B528" s="158">
        <v>46146</v>
      </c>
      <c r="C528" s="288" t="s">
        <v>736</v>
      </c>
      <c r="D528" s="289"/>
      <c r="E528" s="290"/>
      <c r="F528" s="371"/>
      <c r="G528" s="372"/>
    </row>
    <row r="529" spans="1:7" s="11" customFormat="1">
      <c r="A529" s="157" t="s">
        <v>743</v>
      </c>
      <c r="B529" s="158">
        <v>46175</v>
      </c>
      <c r="C529" s="288" t="s">
        <v>737</v>
      </c>
      <c r="D529" s="289"/>
      <c r="E529" s="290"/>
      <c r="F529" s="371"/>
      <c r="G529" s="372"/>
    </row>
    <row r="530" spans="1:7" s="11" customFormat="1" ht="15.75" customHeight="1">
      <c r="A530" s="157" t="s">
        <v>744</v>
      </c>
      <c r="B530" s="158">
        <v>46175</v>
      </c>
      <c r="C530" s="288" t="s">
        <v>747</v>
      </c>
      <c r="D530" s="289"/>
      <c r="E530" s="290"/>
      <c r="F530" s="371"/>
      <c r="G530" s="372"/>
    </row>
    <row r="531" spans="1:7" s="11" customFormat="1" ht="15.75" customHeight="1">
      <c r="A531" s="157" t="s">
        <v>745</v>
      </c>
      <c r="B531" s="158">
        <v>46206</v>
      </c>
      <c r="C531" s="288" t="s">
        <v>739</v>
      </c>
      <c r="D531" s="289"/>
      <c r="E531" s="290"/>
      <c r="F531" s="371"/>
      <c r="G531" s="372"/>
    </row>
    <row r="532" spans="1:7" ht="15" customHeight="1">
      <c r="A532" s="157" t="s">
        <v>746</v>
      </c>
      <c r="B532" s="158">
        <v>46206</v>
      </c>
      <c r="C532" s="288" t="s">
        <v>738</v>
      </c>
      <c r="D532" s="289"/>
      <c r="E532" s="290"/>
      <c r="F532" s="373"/>
      <c r="G532" s="374"/>
    </row>
    <row r="533" spans="1:7" ht="15.75">
      <c r="A533" s="340" t="s">
        <v>543</v>
      </c>
      <c r="B533" s="294"/>
      <c r="C533" s="294"/>
      <c r="D533" s="294"/>
      <c r="E533" s="294"/>
      <c r="F533" s="294"/>
      <c r="G533" s="341"/>
    </row>
    <row r="534" spans="1:7" s="11" customFormat="1" ht="15.75">
      <c r="A534" s="340" t="s">
        <v>50</v>
      </c>
      <c r="B534" s="344"/>
      <c r="C534" s="293" t="s">
        <v>16</v>
      </c>
      <c r="D534" s="294"/>
      <c r="E534" s="344"/>
      <c r="F534" s="291" t="s">
        <v>37</v>
      </c>
      <c r="G534" s="292"/>
    </row>
    <row r="535" spans="1:7" ht="15.75" customHeight="1">
      <c r="A535" s="288" t="s">
        <v>748</v>
      </c>
      <c r="B535" s="289"/>
      <c r="C535" s="289"/>
      <c r="D535" s="289"/>
      <c r="E535" s="289"/>
      <c r="F535" s="289"/>
      <c r="G535" s="377"/>
    </row>
    <row r="536" spans="1:7" s="11" customFormat="1" ht="15.75" customHeight="1">
      <c r="A536" s="340" t="s">
        <v>544</v>
      </c>
      <c r="B536" s="294"/>
      <c r="C536" s="294"/>
      <c r="D536" s="294"/>
      <c r="E536" s="294"/>
      <c r="F536" s="294"/>
      <c r="G536" s="341"/>
    </row>
    <row r="537" spans="1:7" s="11" customFormat="1" ht="15.75">
      <c r="A537" s="127" t="s">
        <v>50</v>
      </c>
      <c r="B537" s="127" t="s">
        <v>47</v>
      </c>
      <c r="C537" s="293" t="s">
        <v>38</v>
      </c>
      <c r="D537" s="294"/>
      <c r="E537" s="344"/>
      <c r="F537" s="291" t="s">
        <v>37</v>
      </c>
      <c r="G537" s="292"/>
    </row>
    <row r="538" spans="1:7" s="11" customFormat="1" ht="48.75" customHeight="1">
      <c r="A538" s="157" t="s">
        <v>749</v>
      </c>
      <c r="B538" s="158">
        <v>46206</v>
      </c>
      <c r="C538" s="288" t="s">
        <v>750</v>
      </c>
      <c r="D538" s="289"/>
      <c r="E538" s="289"/>
      <c r="F538" s="338" t="s">
        <v>740</v>
      </c>
      <c r="G538" s="339"/>
    </row>
    <row r="539" spans="1:7" ht="15" customHeight="1">
      <c r="A539" s="297" t="s">
        <v>202</v>
      </c>
      <c r="B539" s="298"/>
      <c r="C539" s="298"/>
      <c r="D539" s="298"/>
      <c r="E539" s="298"/>
      <c r="F539" s="298"/>
      <c r="G539" s="299"/>
    </row>
    <row r="540" spans="1:7" ht="15.75">
      <c r="A540" s="340" t="s">
        <v>39</v>
      </c>
      <c r="B540" s="294"/>
      <c r="C540" s="344"/>
      <c r="D540" s="293" t="s">
        <v>45</v>
      </c>
      <c r="E540" s="294"/>
      <c r="F540" s="294"/>
      <c r="G540" s="341"/>
    </row>
    <row r="541" spans="1:7" s="11" customFormat="1">
      <c r="A541" s="345">
        <v>2022</v>
      </c>
      <c r="B541" s="346"/>
      <c r="C541" s="347"/>
      <c r="D541" s="348">
        <v>2.75</v>
      </c>
      <c r="E541" s="349"/>
      <c r="F541" s="349"/>
      <c r="G541" s="350"/>
    </row>
    <row r="542" spans="1:7">
      <c r="A542" s="345">
        <v>2023</v>
      </c>
      <c r="B542" s="346"/>
      <c r="C542" s="347"/>
      <c r="D542" s="348">
        <v>2.82</v>
      </c>
      <c r="E542" s="349"/>
      <c r="F542" s="349"/>
      <c r="G542" s="351"/>
    </row>
    <row r="543" spans="1:7">
      <c r="A543" s="342">
        <v>2024</v>
      </c>
      <c r="B543" s="343"/>
      <c r="C543" s="343"/>
      <c r="D543" s="332">
        <v>2.98</v>
      </c>
      <c r="E543" s="332"/>
      <c r="F543" s="332"/>
      <c r="G543" s="333"/>
    </row>
    <row r="544" spans="1:7">
      <c r="A544" s="342">
        <v>2025</v>
      </c>
      <c r="B544" s="343"/>
      <c r="C544" s="343"/>
      <c r="D544" s="332">
        <v>3.18</v>
      </c>
      <c r="E544" s="332"/>
      <c r="F544" s="332"/>
      <c r="G544" s="333"/>
    </row>
    <row r="545" spans="1:7" s="11" customFormat="1" ht="326.25" customHeight="1" thickBot="1">
      <c r="A545" s="257"/>
      <c r="B545" s="258"/>
      <c r="C545" s="258"/>
      <c r="D545" s="259"/>
      <c r="E545" s="259"/>
      <c r="F545" s="259"/>
      <c r="G545" s="260"/>
    </row>
    <row r="546" spans="1:7" ht="16.5" customHeight="1" thickTop="1">
      <c r="A546" s="285" t="s">
        <v>201</v>
      </c>
      <c r="B546" s="286"/>
      <c r="C546" s="286"/>
      <c r="D546" s="286"/>
      <c r="E546" s="286"/>
      <c r="F546" s="286"/>
      <c r="G546" s="287"/>
    </row>
    <row r="547" spans="1:7" ht="15" customHeight="1">
      <c r="A547" s="363" t="s">
        <v>96</v>
      </c>
      <c r="B547" s="364"/>
      <c r="C547" s="364"/>
      <c r="D547" s="364"/>
      <c r="E547" s="364"/>
      <c r="F547" s="364"/>
      <c r="G547" s="365"/>
    </row>
    <row r="548" spans="1:7" ht="15" customHeight="1">
      <c r="A548" s="321" t="s">
        <v>559</v>
      </c>
      <c r="B548" s="322"/>
      <c r="C548" s="322"/>
      <c r="D548" s="322"/>
      <c r="E548" s="322"/>
      <c r="F548" s="322"/>
      <c r="G548" s="323"/>
    </row>
    <row r="549" spans="1:7" ht="15" customHeight="1">
      <c r="A549" s="318" t="s">
        <v>97</v>
      </c>
      <c r="B549" s="319"/>
      <c r="C549" s="319"/>
      <c r="D549" s="319"/>
      <c r="E549" s="319"/>
      <c r="F549" s="319"/>
      <c r="G549" s="320"/>
    </row>
    <row r="550" spans="1:7" ht="15" customHeight="1">
      <c r="A550" s="318" t="s">
        <v>560</v>
      </c>
      <c r="B550" s="319"/>
      <c r="C550" s="319"/>
      <c r="D550" s="319"/>
      <c r="E550" s="319"/>
      <c r="F550" s="319"/>
      <c r="G550" s="320"/>
    </row>
    <row r="551" spans="1:7" ht="15.75" customHeight="1">
      <c r="A551" s="321" t="s">
        <v>561</v>
      </c>
      <c r="B551" s="322"/>
      <c r="C551" s="322"/>
      <c r="D551" s="322"/>
      <c r="E551" s="322"/>
      <c r="F551" s="322"/>
      <c r="G551" s="323"/>
    </row>
    <row r="552" spans="1:7" ht="15" customHeight="1">
      <c r="A552" s="321" t="s">
        <v>562</v>
      </c>
      <c r="B552" s="322"/>
      <c r="C552" s="322"/>
      <c r="D552" s="322"/>
      <c r="E552" s="322"/>
      <c r="F552" s="322"/>
      <c r="G552" s="323"/>
    </row>
    <row r="553" spans="1:7" ht="15" customHeight="1">
      <c r="A553" s="321" t="s">
        <v>563</v>
      </c>
      <c r="B553" s="322"/>
      <c r="C553" s="322"/>
      <c r="D553" s="322"/>
      <c r="E553" s="322"/>
      <c r="F553" s="322"/>
      <c r="G553" s="323"/>
    </row>
    <row r="554" spans="1:7" ht="15" customHeight="1">
      <c r="A554" s="321" t="s">
        <v>564</v>
      </c>
      <c r="B554" s="322"/>
      <c r="C554" s="322"/>
      <c r="D554" s="322"/>
      <c r="E554" s="322"/>
      <c r="F554" s="322"/>
      <c r="G554" s="323"/>
    </row>
    <row r="555" spans="1:7" ht="15" customHeight="1">
      <c r="A555" s="321" t="s">
        <v>565</v>
      </c>
      <c r="B555" s="322"/>
      <c r="C555" s="322"/>
      <c r="D555" s="322"/>
      <c r="E555" s="322"/>
      <c r="F555" s="322"/>
      <c r="G555" s="323"/>
    </row>
    <row r="556" spans="1:7" ht="15.75" customHeight="1" thickBot="1">
      <c r="A556" s="702" t="s">
        <v>566</v>
      </c>
      <c r="B556" s="703"/>
      <c r="C556" s="703"/>
      <c r="D556" s="703"/>
      <c r="E556" s="703"/>
      <c r="F556" s="703"/>
      <c r="G556" s="704"/>
    </row>
  </sheetData>
  <mergeCells count="460">
    <mergeCell ref="B278:B289"/>
    <mergeCell ref="C311:C315"/>
    <mergeCell ref="A450:G450"/>
    <mergeCell ref="D470:F470"/>
    <mergeCell ref="A469:G469"/>
    <mergeCell ref="D471:F471"/>
    <mergeCell ref="A234:A235"/>
    <mergeCell ref="B234:B235"/>
    <mergeCell ref="C234:C235"/>
    <mergeCell ref="D234:D235"/>
    <mergeCell ref="E234:E235"/>
    <mergeCell ref="F234:F235"/>
    <mergeCell ref="G234:G235"/>
    <mergeCell ref="G265:G266"/>
    <mergeCell ref="E448:G448"/>
    <mergeCell ref="A476:A479"/>
    <mergeCell ref="B476:B479"/>
    <mergeCell ref="E476:G487"/>
    <mergeCell ref="A482:A487"/>
    <mergeCell ref="B482:B487"/>
    <mergeCell ref="E447:G447"/>
    <mergeCell ref="C418:D418"/>
    <mergeCell ref="C429:D429"/>
    <mergeCell ref="F429:G429"/>
    <mergeCell ref="C430:D430"/>
    <mergeCell ref="F430:G430"/>
    <mergeCell ref="A424:G424"/>
    <mergeCell ref="E425:F425"/>
    <mergeCell ref="E423:F423"/>
    <mergeCell ref="A465:G465"/>
    <mergeCell ref="A438:B438"/>
    <mergeCell ref="A152:G152"/>
    <mergeCell ref="A162:G162"/>
    <mergeCell ref="A178:G178"/>
    <mergeCell ref="A168:G168"/>
    <mergeCell ref="A172:G172"/>
    <mergeCell ref="A496:B496"/>
    <mergeCell ref="C496:D496"/>
    <mergeCell ref="A497:B497"/>
    <mergeCell ref="C497:D497"/>
    <mergeCell ref="E404:F404"/>
    <mergeCell ref="E405:F405"/>
    <mergeCell ref="C403:D403"/>
    <mergeCell ref="E403:F403"/>
    <mergeCell ref="C407:D407"/>
    <mergeCell ref="E407:F407"/>
    <mergeCell ref="A218:G218"/>
    <mergeCell ref="A259:A260"/>
    <mergeCell ref="C404:D404"/>
    <mergeCell ref="C405:D405"/>
    <mergeCell ref="C494:D494"/>
    <mergeCell ref="E494:G494"/>
    <mergeCell ref="A495:B495"/>
    <mergeCell ref="C495:D495"/>
    <mergeCell ref="E495:G495"/>
    <mergeCell ref="E504:F504"/>
    <mergeCell ref="E505:F505"/>
    <mergeCell ref="E503:F503"/>
    <mergeCell ref="E411:F411"/>
    <mergeCell ref="C411:D411"/>
    <mergeCell ref="A492:G492"/>
    <mergeCell ref="C498:D498"/>
    <mergeCell ref="A472:G472"/>
    <mergeCell ref="E499:G499"/>
    <mergeCell ref="A499:B499"/>
    <mergeCell ref="A502:G502"/>
    <mergeCell ref="A501:G501"/>
    <mergeCell ref="A489:B489"/>
    <mergeCell ref="C489:D489"/>
    <mergeCell ref="E489:G489"/>
    <mergeCell ref="A493:B493"/>
    <mergeCell ref="C493:D493"/>
    <mergeCell ref="E493:G493"/>
    <mergeCell ref="A494:B494"/>
    <mergeCell ref="A474:G474"/>
    <mergeCell ref="A475:B475"/>
    <mergeCell ref="C475:D475"/>
    <mergeCell ref="E475:G475"/>
    <mergeCell ref="C447:D447"/>
    <mergeCell ref="A556:G556"/>
    <mergeCell ref="B111:B112"/>
    <mergeCell ref="A113:A115"/>
    <mergeCell ref="C110:G110"/>
    <mergeCell ref="C111:G112"/>
    <mergeCell ref="A30:A31"/>
    <mergeCell ref="A32:A33"/>
    <mergeCell ref="A34:A35"/>
    <mergeCell ref="A50:D50"/>
    <mergeCell ref="E79:G79"/>
    <mergeCell ref="E80:G80"/>
    <mergeCell ref="E81:G81"/>
    <mergeCell ref="D30:E30"/>
    <mergeCell ref="D31:E31"/>
    <mergeCell ref="F31:G31"/>
    <mergeCell ref="D33:E33"/>
    <mergeCell ref="B30:C31"/>
    <mergeCell ref="D41:E41"/>
    <mergeCell ref="F33:G33"/>
    <mergeCell ref="E500:G500"/>
    <mergeCell ref="E496:G496"/>
    <mergeCell ref="E497:G497"/>
    <mergeCell ref="A504:A505"/>
    <mergeCell ref="C505:D505"/>
    <mergeCell ref="A91:G91"/>
    <mergeCell ref="F105:F106"/>
    <mergeCell ref="A89:G89"/>
    <mergeCell ref="C95:D95"/>
    <mergeCell ref="D35:E35"/>
    <mergeCell ref="A47:D47"/>
    <mergeCell ref="A48:D48"/>
    <mergeCell ref="A49:D49"/>
    <mergeCell ref="F46:G46"/>
    <mergeCell ref="F45:G45"/>
    <mergeCell ref="A45:A46"/>
    <mergeCell ref="D44:E44"/>
    <mergeCell ref="D40:E40"/>
    <mergeCell ref="E57:F59"/>
    <mergeCell ref="A68:G68"/>
    <mergeCell ref="E396:F396"/>
    <mergeCell ref="C396:D396"/>
    <mergeCell ref="E397:F397"/>
    <mergeCell ref="A393:G393"/>
    <mergeCell ref="B57:C57"/>
    <mergeCell ref="A52:G52"/>
    <mergeCell ref="D46:E46"/>
    <mergeCell ref="A41:A42"/>
    <mergeCell ref="B87:D87"/>
    <mergeCell ref="B45:C46"/>
    <mergeCell ref="C97:D97"/>
    <mergeCell ref="A105:A106"/>
    <mergeCell ref="B105:B106"/>
    <mergeCell ref="C105:C106"/>
    <mergeCell ref="D105:D106"/>
    <mergeCell ref="D45:E45"/>
    <mergeCell ref="E87:G87"/>
    <mergeCell ref="E56:F56"/>
    <mergeCell ref="A99:G99"/>
    <mergeCell ref="A58:A59"/>
    <mergeCell ref="B58:C59"/>
    <mergeCell ref="D58:D59"/>
    <mergeCell ref="C94:D94"/>
    <mergeCell ref="A37:A38"/>
    <mergeCell ref="A84:G84"/>
    <mergeCell ref="E85:G85"/>
    <mergeCell ref="B85:D85"/>
    <mergeCell ref="B86:D86"/>
    <mergeCell ref="D34:E34"/>
    <mergeCell ref="G346:G389"/>
    <mergeCell ref="C113:G113"/>
    <mergeCell ref="C114:G114"/>
    <mergeCell ref="C115:G115"/>
    <mergeCell ref="C116:G116"/>
    <mergeCell ref="A320:G320"/>
    <mergeCell ref="A208:G208"/>
    <mergeCell ref="A343:G343"/>
    <mergeCell ref="A389:C389"/>
    <mergeCell ref="C117:G117"/>
    <mergeCell ref="C118:G118"/>
    <mergeCell ref="C119:G119"/>
    <mergeCell ref="C120:G120"/>
    <mergeCell ref="C121:G121"/>
    <mergeCell ref="C122:G122"/>
    <mergeCell ref="C123:G123"/>
    <mergeCell ref="A125:G125"/>
    <mergeCell ref="A124:G124"/>
    <mergeCell ref="A53:G53"/>
    <mergeCell ref="A54:G54"/>
    <mergeCell ref="A55:G55"/>
    <mergeCell ref="E86:G86"/>
    <mergeCell ref="A77:G77"/>
    <mergeCell ref="B81:D81"/>
    <mergeCell ref="B82:D82"/>
    <mergeCell ref="B79:D79"/>
    <mergeCell ref="B56:C56"/>
    <mergeCell ref="A83:G83"/>
    <mergeCell ref="A78:G78"/>
    <mergeCell ref="B80:D80"/>
    <mergeCell ref="E82:G82"/>
    <mergeCell ref="C96:D96"/>
    <mergeCell ref="E88:G88"/>
    <mergeCell ref="B60:C60"/>
    <mergeCell ref="E60:F60"/>
    <mergeCell ref="B61:C61"/>
    <mergeCell ref="E61:F61"/>
    <mergeCell ref="A75:G75"/>
    <mergeCell ref="B22:C24"/>
    <mergeCell ref="B36:C36"/>
    <mergeCell ref="D37:E37"/>
    <mergeCell ref="F36:G36"/>
    <mergeCell ref="F24:G24"/>
    <mergeCell ref="F26:G26"/>
    <mergeCell ref="D29:E29"/>
    <mergeCell ref="D39:E39"/>
    <mergeCell ref="F39:G39"/>
    <mergeCell ref="F41:G41"/>
    <mergeCell ref="D43:E43"/>
    <mergeCell ref="B34:C35"/>
    <mergeCell ref="B37:C38"/>
    <mergeCell ref="B39:C40"/>
    <mergeCell ref="B41:C42"/>
    <mergeCell ref="B43:C44"/>
    <mergeCell ref="F34:G34"/>
    <mergeCell ref="F434:G434"/>
    <mergeCell ref="A432:G432"/>
    <mergeCell ref="C417:D417"/>
    <mergeCell ref="A419:G419"/>
    <mergeCell ref="C420:D420"/>
    <mergeCell ref="E420:F420"/>
    <mergeCell ref="A433:G433"/>
    <mergeCell ref="E421:F421"/>
    <mergeCell ref="E422:F422"/>
    <mergeCell ref="C421:D421"/>
    <mergeCell ref="C422:D422"/>
    <mergeCell ref="C423:D423"/>
    <mergeCell ref="A428:G428"/>
    <mergeCell ref="C426:D426"/>
    <mergeCell ref="B32:C33"/>
    <mergeCell ref="D20:E20"/>
    <mergeCell ref="D21:E21"/>
    <mergeCell ref="D22:E22"/>
    <mergeCell ref="B19:C20"/>
    <mergeCell ref="B25:C26"/>
    <mergeCell ref="F18:G18"/>
    <mergeCell ref="A14:G14"/>
    <mergeCell ref="F32:G32"/>
    <mergeCell ref="D19:E19"/>
    <mergeCell ref="F19:G19"/>
    <mergeCell ref="B28:C29"/>
    <mergeCell ref="D24:E24"/>
    <mergeCell ref="D23:E23"/>
    <mergeCell ref="F23:G23"/>
    <mergeCell ref="F28:G28"/>
    <mergeCell ref="F20:G20"/>
    <mergeCell ref="A15:G16"/>
    <mergeCell ref="F25:G25"/>
    <mergeCell ref="A13:G13"/>
    <mergeCell ref="F21:G21"/>
    <mergeCell ref="F22:G22"/>
    <mergeCell ref="F30:G30"/>
    <mergeCell ref="D27:E27"/>
    <mergeCell ref="F27:G27"/>
    <mergeCell ref="A17:G17"/>
    <mergeCell ref="B21:C21"/>
    <mergeCell ref="B18:C18"/>
    <mergeCell ref="A19:A20"/>
    <mergeCell ref="A22:A24"/>
    <mergeCell ref="A25:A26"/>
    <mergeCell ref="A28:A29"/>
    <mergeCell ref="D28:E28"/>
    <mergeCell ref="F38:G38"/>
    <mergeCell ref="A39:A40"/>
    <mergeCell ref="A43:A44"/>
    <mergeCell ref="D42:E42"/>
    <mergeCell ref="F42:G42"/>
    <mergeCell ref="F37:G37"/>
    <mergeCell ref="B1:E4"/>
    <mergeCell ref="A392:G392"/>
    <mergeCell ref="A344:G344"/>
    <mergeCell ref="E50:G50"/>
    <mergeCell ref="A51:G51"/>
    <mergeCell ref="E47:G47"/>
    <mergeCell ref="E48:G48"/>
    <mergeCell ref="A90:G90"/>
    <mergeCell ref="B88:D88"/>
    <mergeCell ref="A5:G6"/>
    <mergeCell ref="A7:G8"/>
    <mergeCell ref="A9:G10"/>
    <mergeCell ref="A11:G11"/>
    <mergeCell ref="B12:G12"/>
    <mergeCell ref="D18:E18"/>
    <mergeCell ref="D32:E32"/>
    <mergeCell ref="D25:E25"/>
    <mergeCell ref="E395:F395"/>
    <mergeCell ref="A221:G221"/>
    <mergeCell ref="A262:G262"/>
    <mergeCell ref="C395:D395"/>
    <mergeCell ref="A394:G394"/>
    <mergeCell ref="A212:G212"/>
    <mergeCell ref="D36:E36"/>
    <mergeCell ref="E49:G49"/>
    <mergeCell ref="A190:G190"/>
    <mergeCell ref="G105:G106"/>
    <mergeCell ref="A63:G63"/>
    <mergeCell ref="A319:G319"/>
    <mergeCell ref="D391:G391"/>
    <mergeCell ref="A195:G195"/>
    <mergeCell ref="E96:F96"/>
    <mergeCell ref="E97:F97"/>
    <mergeCell ref="A181:G181"/>
    <mergeCell ref="A182:G182"/>
    <mergeCell ref="A93:G93"/>
    <mergeCell ref="E94:F94"/>
    <mergeCell ref="E398:F398"/>
    <mergeCell ref="C416:D416"/>
    <mergeCell ref="E413:F413"/>
    <mergeCell ref="C412:D412"/>
    <mergeCell ref="E418:F418"/>
    <mergeCell ref="E412:F412"/>
    <mergeCell ref="C409:D409"/>
    <mergeCell ref="E409:F409"/>
    <mergeCell ref="A408:G408"/>
    <mergeCell ref="E417:F417"/>
    <mergeCell ref="E415:F415"/>
    <mergeCell ref="E416:F416"/>
    <mergeCell ref="C402:D402"/>
    <mergeCell ref="C398:D398"/>
    <mergeCell ref="C406:D406"/>
    <mergeCell ref="E406:F406"/>
    <mergeCell ref="E491:G491"/>
    <mergeCell ref="A224:G224"/>
    <mergeCell ref="A225:G225"/>
    <mergeCell ref="A253:G253"/>
    <mergeCell ref="A239:G239"/>
    <mergeCell ref="E401:F401"/>
    <mergeCell ref="A399:G399"/>
    <mergeCell ref="C400:D400"/>
    <mergeCell ref="E400:F400"/>
    <mergeCell ref="C401:D401"/>
    <mergeCell ref="C397:D397"/>
    <mergeCell ref="E402:F402"/>
    <mergeCell ref="C491:D491"/>
    <mergeCell ref="F441:G441"/>
    <mergeCell ref="A345:B345"/>
    <mergeCell ref="A236:G236"/>
    <mergeCell ref="A322:G322"/>
    <mergeCell ref="A488:G488"/>
    <mergeCell ref="A435:B435"/>
    <mergeCell ref="A436:G436"/>
    <mergeCell ref="A446:B448"/>
    <mergeCell ref="C448:D448"/>
    <mergeCell ref="A443:G443"/>
    <mergeCell ref="D451:F451"/>
    <mergeCell ref="A498:B498"/>
    <mergeCell ref="A473:G473"/>
    <mergeCell ref="A441:B441"/>
    <mergeCell ref="C441:D441"/>
    <mergeCell ref="A490:B490"/>
    <mergeCell ref="C490:D490"/>
    <mergeCell ref="E490:G490"/>
    <mergeCell ref="E498:G498"/>
    <mergeCell ref="A491:B491"/>
    <mergeCell ref="A452:F452"/>
    <mergeCell ref="A462:G462"/>
    <mergeCell ref="A458:E458"/>
    <mergeCell ref="A459:E459"/>
    <mergeCell ref="A460:E460"/>
    <mergeCell ref="A464:G464"/>
    <mergeCell ref="A467:G467"/>
    <mergeCell ref="A461:E461"/>
    <mergeCell ref="F456:G456"/>
    <mergeCell ref="F457:G457"/>
    <mergeCell ref="D456:E456"/>
    <mergeCell ref="D457:E457"/>
    <mergeCell ref="A456:B456"/>
    <mergeCell ref="A457:B457"/>
    <mergeCell ref="A463:F463"/>
    <mergeCell ref="A437:G437"/>
    <mergeCell ref="F442:G442"/>
    <mergeCell ref="E445:G445"/>
    <mergeCell ref="A444:G444"/>
    <mergeCell ref="C439:D439"/>
    <mergeCell ref="C445:D445"/>
    <mergeCell ref="A440:G440"/>
    <mergeCell ref="F438:G438"/>
    <mergeCell ref="A439:B439"/>
    <mergeCell ref="C438:D438"/>
    <mergeCell ref="F439:G439"/>
    <mergeCell ref="C446:D446"/>
    <mergeCell ref="A442:B442"/>
    <mergeCell ref="C442:D442"/>
    <mergeCell ref="A449:G449"/>
    <mergeCell ref="C435:D435"/>
    <mergeCell ref="F435:G435"/>
    <mergeCell ref="A547:G547"/>
    <mergeCell ref="A543:C543"/>
    <mergeCell ref="A518:G518"/>
    <mergeCell ref="C531:E531"/>
    <mergeCell ref="C532:E532"/>
    <mergeCell ref="C527:E527"/>
    <mergeCell ref="A525:G525"/>
    <mergeCell ref="C523:E523"/>
    <mergeCell ref="C524:E524"/>
    <mergeCell ref="A533:G533"/>
    <mergeCell ref="A534:B534"/>
    <mergeCell ref="F527:G532"/>
    <mergeCell ref="F520:G524"/>
    <mergeCell ref="C530:E530"/>
    <mergeCell ref="C520:E520"/>
    <mergeCell ref="C519:E519"/>
    <mergeCell ref="F519:G519"/>
    <mergeCell ref="A535:G535"/>
    <mergeCell ref="C528:E528"/>
    <mergeCell ref="A544:C544"/>
    <mergeCell ref="A555:G555"/>
    <mergeCell ref="C537:E537"/>
    <mergeCell ref="F537:G537"/>
    <mergeCell ref="A539:G539"/>
    <mergeCell ref="D543:G543"/>
    <mergeCell ref="A546:G546"/>
    <mergeCell ref="C526:E526"/>
    <mergeCell ref="F526:G526"/>
    <mergeCell ref="C534:E534"/>
    <mergeCell ref="F534:G534"/>
    <mergeCell ref="A541:C541"/>
    <mergeCell ref="D541:G541"/>
    <mergeCell ref="A540:C540"/>
    <mergeCell ref="D540:G540"/>
    <mergeCell ref="A542:C542"/>
    <mergeCell ref="D542:G542"/>
    <mergeCell ref="A554:G554"/>
    <mergeCell ref="A553:G553"/>
    <mergeCell ref="A552:G552"/>
    <mergeCell ref="A551:G551"/>
    <mergeCell ref="C414:D414"/>
    <mergeCell ref="E414:F414"/>
    <mergeCell ref="C415:D415"/>
    <mergeCell ref="C410:D410"/>
    <mergeCell ref="E410:F410"/>
    <mergeCell ref="C413:D413"/>
    <mergeCell ref="C425:D425"/>
    <mergeCell ref="A550:G550"/>
    <mergeCell ref="A549:G549"/>
    <mergeCell ref="A548:G548"/>
    <mergeCell ref="C508:E508"/>
    <mergeCell ref="F507:G507"/>
    <mergeCell ref="A514:G514"/>
    <mergeCell ref="A512:G512"/>
    <mergeCell ref="A515:G515"/>
    <mergeCell ref="F508:G508"/>
    <mergeCell ref="D544:G544"/>
    <mergeCell ref="C507:E507"/>
    <mergeCell ref="A507:B507"/>
    <mergeCell ref="C529:E529"/>
    <mergeCell ref="C538:E538"/>
    <mergeCell ref="F538:G538"/>
    <mergeCell ref="A536:G536"/>
    <mergeCell ref="C522:E522"/>
    <mergeCell ref="A506:G506"/>
    <mergeCell ref="C499:D499"/>
    <mergeCell ref="A466:G466"/>
    <mergeCell ref="E95:F95"/>
    <mergeCell ref="A453:G453"/>
    <mergeCell ref="A516:G516"/>
    <mergeCell ref="C521:E521"/>
    <mergeCell ref="F511:G511"/>
    <mergeCell ref="A203:G203"/>
    <mergeCell ref="A214:A217"/>
    <mergeCell ref="B214:B217"/>
    <mergeCell ref="A517:G517"/>
    <mergeCell ref="A513:G513"/>
    <mergeCell ref="C511:D511"/>
    <mergeCell ref="A510:G510"/>
    <mergeCell ref="A509:G509"/>
    <mergeCell ref="C500:D500"/>
    <mergeCell ref="C504:D504"/>
    <mergeCell ref="A500:B500"/>
    <mergeCell ref="C503:D503"/>
    <mergeCell ref="A508:B508"/>
    <mergeCell ref="C434:D434"/>
    <mergeCell ref="A434:B434"/>
  </mergeCells>
  <phoneticPr fontId="42" type="noConversion"/>
  <hyperlinks>
    <hyperlink ref="F435" r:id="rId1"/>
    <hyperlink ref="A17" r:id="rId2"/>
    <hyperlink ref="A53" r:id="rId3"/>
    <hyperlink ref="A55" r:id="rId4"/>
    <hyperlink ref="G452" r:id="rId5"/>
    <hyperlink ref="G95" r:id="rId6" location="!/"/>
    <hyperlink ref="G96" r:id="rId7" location="!/"/>
    <hyperlink ref="G97" r:id="rId8" location="!/"/>
    <hyperlink ref="F527" r:id="rId9"/>
    <hyperlink ref="F538" r:id="rId10"/>
    <hyperlink ref="G211" r:id="rId11" location="programasActividades"/>
    <hyperlink ref="G413" r:id="rId12"/>
    <hyperlink ref="E500" r:id="rId13"/>
    <hyperlink ref="E494" r:id="rId14"/>
    <hyperlink ref="E495" r:id="rId15"/>
    <hyperlink ref="G59" r:id="rId16"/>
    <hyperlink ref="G61" r:id="rId17"/>
    <hyperlink ref="G60" r:id="rId18"/>
    <hyperlink ref="G58" r:id="rId19"/>
    <hyperlink ref="G107" r:id="rId20"/>
    <hyperlink ref="G102" r:id="rId21"/>
    <hyperlink ref="G101" r:id="rId22"/>
    <hyperlink ref="G426" r:id="rId23"/>
    <hyperlink ref="G318" r:id="rId24"/>
    <hyperlink ref="G274" r:id="rId25"/>
    <hyperlink ref="G283" r:id="rId26"/>
    <hyperlink ref="G278" r:id="rId27"/>
    <hyperlink ref="G279" r:id="rId28"/>
    <hyperlink ref="G284" r:id="rId29"/>
    <hyperlink ref="G285" r:id="rId30"/>
    <hyperlink ref="G280" r:id="rId31"/>
    <hyperlink ref="G281" r:id="rId32"/>
    <hyperlink ref="G282" r:id="rId33"/>
    <hyperlink ref="G286" r:id="rId34"/>
    <hyperlink ref="G288" r:id="rId35"/>
    <hyperlink ref="G311" r:id="rId36"/>
    <hyperlink ref="G316" r:id="rId37"/>
    <hyperlink ref="G396" r:id="rId38"/>
    <hyperlink ref="G397" r:id="rId39"/>
    <hyperlink ref="G398" r:id="rId40"/>
    <hyperlink ref="E491" r:id="rId41"/>
    <hyperlink ref="E490" r:id="rId42"/>
  </hyperlinks>
  <printOptions horizontalCentered="1"/>
  <pageMargins left="0.70866141732283472" right="0.70866141732283472" top="0.74803149606299213" bottom="0.74803149606299213" header="0.31496062992125984" footer="0.31496062992125984"/>
  <pageSetup scale="60" fitToWidth="0" orientation="landscape" r:id="rId43"/>
  <headerFooter>
    <oddFooter>&amp;CPágina &amp;P</oddFooter>
  </headerFooter>
  <rowBreaks count="19" manualBreakCount="19">
    <brk id="50" max="16383" man="1"/>
    <brk id="61" max="6" man="1"/>
    <brk id="98" max="6" man="1"/>
    <brk id="108" max="6" man="1"/>
    <brk id="151" max="6" man="1"/>
    <brk id="220" max="6" man="1"/>
    <brk id="238" max="6" man="1"/>
    <brk id="261" max="6" man="1"/>
    <brk id="321" max="6" man="1"/>
    <brk id="343" max="6" man="1"/>
    <brk id="398" max="6" man="1"/>
    <brk id="423" max="6" man="1"/>
    <brk id="431" max="6" man="1"/>
    <brk id="443" max="6" man="1"/>
    <brk id="448" max="6" man="1"/>
    <brk id="468" max="6" man="1"/>
    <brk id="508" max="6" man="1"/>
    <brk id="524" max="6" man="1"/>
    <brk id="545" max="6" man="1"/>
  </rowBreaks>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2DOINFORMEPARCIAL2026</vt:lpstr>
      <vt:lpstr>Hoja1</vt:lpstr>
      <vt:lpstr>'2DOINFORMEPARCIAL2026'!Área_de_impresión</vt:lpstr>
      <vt:lpstr>'2DOINFORMEPARCIAL2026'!Títulos_a_imprimir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Antonio Sanabria Orue</cp:lastModifiedBy>
  <cp:lastPrinted>2026-07-14T18:42:41Z</cp:lastPrinted>
  <dcterms:created xsi:type="dcterms:W3CDTF">2020-06-23T19:35:00Z</dcterms:created>
  <dcterms:modified xsi:type="dcterms:W3CDTF">2026-07-14T18:42:53Z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